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5 год" sheetId="3" r:id="rId1"/>
    <sheet name="Лист1" sheetId="4" r:id="rId2"/>
  </sheets>
  <calcPr calcId="145621"/>
</workbook>
</file>

<file path=xl/calcChain.xml><?xml version="1.0" encoding="utf-8"?>
<calcChain xmlns="http://schemas.openxmlformats.org/spreadsheetml/2006/main">
  <c r="D250" i="3" l="1"/>
  <c r="C177" i="3"/>
  <c r="D241" i="3"/>
  <c r="C241" i="3"/>
  <c r="D59" i="3" l="1"/>
  <c r="C59" i="3"/>
  <c r="D31" i="3"/>
  <c r="E13" i="3"/>
  <c r="E14" i="3"/>
  <c r="E16" i="3"/>
  <c r="E18" i="3"/>
  <c r="E19" i="3"/>
  <c r="E20" i="3"/>
  <c r="E21" i="3"/>
  <c r="E26" i="3"/>
  <c r="E27" i="3"/>
  <c r="E28" i="3"/>
  <c r="E29" i="3"/>
  <c r="E35" i="3"/>
  <c r="E37" i="3"/>
  <c r="E40" i="3"/>
  <c r="E43" i="3"/>
  <c r="E44" i="3"/>
  <c r="E50" i="3"/>
  <c r="E53" i="3"/>
  <c r="E54" i="3"/>
  <c r="E56" i="3"/>
  <c r="E58" i="3"/>
  <c r="E65" i="3"/>
  <c r="E66" i="3"/>
  <c r="E67" i="3"/>
  <c r="E68" i="3"/>
  <c r="E73" i="3"/>
  <c r="E76" i="3"/>
  <c r="E80" i="3"/>
  <c r="E88" i="3"/>
  <c r="E89" i="3"/>
  <c r="E92" i="3"/>
  <c r="E95" i="3"/>
  <c r="E96" i="3"/>
  <c r="E99" i="3"/>
  <c r="E102" i="3"/>
  <c r="E103" i="3"/>
  <c r="E104"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3" i="3"/>
  <c r="E134" i="3"/>
  <c r="E135" i="3"/>
  <c r="E136" i="3"/>
  <c r="E137" i="3"/>
  <c r="E138" i="3"/>
  <c r="E140" i="3"/>
  <c r="E149" i="3"/>
  <c r="E150" i="3"/>
  <c r="E151" i="3"/>
  <c r="E152" i="3"/>
  <c r="E154" i="3"/>
  <c r="E155" i="3"/>
  <c r="E156" i="3"/>
  <c r="E157" i="3"/>
  <c r="E159" i="3"/>
  <c r="E160" i="3"/>
  <c r="E161" i="3"/>
  <c r="E162" i="3"/>
  <c r="E166" i="3"/>
  <c r="E169" i="3"/>
  <c r="E172" i="3"/>
  <c r="E175" i="3"/>
  <c r="E179" i="3"/>
  <c r="E180" i="3"/>
  <c r="E181" i="3"/>
  <c r="E182" i="3"/>
  <c r="E183" i="3"/>
  <c r="E184" i="3"/>
  <c r="E188" i="3"/>
  <c r="E189" i="3"/>
  <c r="E190" i="3"/>
  <c r="E191" i="3"/>
  <c r="E192" i="3"/>
  <c r="E193" i="3"/>
  <c r="E194" i="3"/>
  <c r="E195" i="3"/>
  <c r="E196" i="3"/>
  <c r="E197" i="3"/>
  <c r="E198" i="3"/>
  <c r="E199" i="3"/>
  <c r="E200" i="3"/>
  <c r="E201" i="3"/>
  <c r="E202" i="3"/>
  <c r="E203" i="3"/>
  <c r="E204" i="3"/>
  <c r="E205" i="3"/>
  <c r="E208" i="3"/>
  <c r="E211" i="3"/>
  <c r="E214" i="3"/>
  <c r="E217" i="3"/>
  <c r="E220" i="3"/>
  <c r="E223" i="3"/>
  <c r="E226" i="3"/>
  <c r="E228" i="3"/>
  <c r="E229" i="3"/>
  <c r="E233" i="3"/>
  <c r="E234" i="3"/>
  <c r="E235" i="3"/>
  <c r="E236" i="3"/>
  <c r="E239" i="3"/>
  <c r="E243" i="3"/>
  <c r="E244" i="3"/>
  <c r="E248" i="3"/>
  <c r="D253" i="3"/>
  <c r="C253" i="3"/>
  <c r="D187" i="3"/>
  <c r="D186" i="3" s="1"/>
  <c r="D249" i="3"/>
  <c r="C250" i="3"/>
  <c r="C249" i="3" s="1"/>
  <c r="D247" i="3"/>
  <c r="D246" i="3" s="1"/>
  <c r="D245" i="3" s="1"/>
  <c r="D240" i="3"/>
  <c r="D238" i="3"/>
  <c r="D237" i="3" s="1"/>
  <c r="D232" i="3"/>
  <c r="D231" i="3" s="1"/>
  <c r="D227" i="3"/>
  <c r="D225" i="3"/>
  <c r="D224" i="3" s="1"/>
  <c r="D222" i="3"/>
  <c r="D221" i="3" s="1"/>
  <c r="D219" i="3"/>
  <c r="D218" i="3" s="1"/>
  <c r="D216" i="3"/>
  <c r="D213" i="3"/>
  <c r="D212" i="3" s="1"/>
  <c r="D210" i="3"/>
  <c r="D209" i="3" s="1"/>
  <c r="D207" i="3"/>
  <c r="D206" i="3" s="1"/>
  <c r="D177" i="3"/>
  <c r="D176" i="3" s="1"/>
  <c r="D173" i="3"/>
  <c r="D174" i="3"/>
  <c r="D171" i="3"/>
  <c r="D170" i="3" s="1"/>
  <c r="D168" i="3"/>
  <c r="D167" i="3" s="1"/>
  <c r="D165" i="3"/>
  <c r="D164" i="3" s="1"/>
  <c r="D148" i="3"/>
  <c r="D158" i="3"/>
  <c r="D82" i="3"/>
  <c r="C82" i="3"/>
  <c r="D79" i="3"/>
  <c r="D78" i="3" s="1"/>
  <c r="C79" i="3"/>
  <c r="D12" i="3"/>
  <c r="D11" i="3" s="1"/>
  <c r="C12" i="3"/>
  <c r="D25" i="3"/>
  <c r="D24" i="3" s="1"/>
  <c r="C31" i="3"/>
  <c r="D34" i="3"/>
  <c r="D36" i="3"/>
  <c r="D39" i="3"/>
  <c r="D38" i="3" s="1"/>
  <c r="D42" i="3"/>
  <c r="D45" i="3"/>
  <c r="C45" i="3"/>
  <c r="D49" i="3"/>
  <c r="D48" i="3" s="1"/>
  <c r="D52" i="3"/>
  <c r="D55" i="3"/>
  <c r="D57" i="3"/>
  <c r="D61" i="3"/>
  <c r="C61" i="3"/>
  <c r="D64" i="3"/>
  <c r="D63" i="3" s="1"/>
  <c r="D72" i="3"/>
  <c r="D71" i="3" s="1"/>
  <c r="D75" i="3"/>
  <c r="D74" i="3" s="1"/>
  <c r="D87" i="3"/>
  <c r="D91" i="3"/>
  <c r="D90" i="3" s="1"/>
  <c r="D94" i="3"/>
  <c r="D93" i="3" s="1"/>
  <c r="D98" i="3"/>
  <c r="D97" i="3" s="1"/>
  <c r="D100" i="3"/>
  <c r="C100" i="3"/>
  <c r="D143" i="3"/>
  <c r="D142" i="3" s="1"/>
  <c r="D141" i="3" s="1"/>
  <c r="C143" i="3"/>
  <c r="C142" i="3" s="1"/>
  <c r="C141" i="3" s="1"/>
  <c r="E100" i="3" l="1"/>
  <c r="D51" i="3"/>
  <c r="D47" i="3" s="1"/>
  <c r="D77" i="3"/>
  <c r="D147" i="3"/>
  <c r="D230" i="3"/>
  <c r="D163" i="3"/>
  <c r="D215" i="3"/>
  <c r="D185" i="3" s="1"/>
  <c r="E79" i="3"/>
  <c r="E12" i="3"/>
  <c r="D30" i="3"/>
  <c r="D41" i="3"/>
  <c r="D86" i="3"/>
  <c r="D70" i="3"/>
  <c r="E177" i="3"/>
  <c r="C238" i="3"/>
  <c r="C227" i="3"/>
  <c r="E227" i="3" s="1"/>
  <c r="C168" i="3"/>
  <c r="C247" i="3"/>
  <c r="C158" i="3"/>
  <c r="E158" i="3" s="1"/>
  <c r="C187" i="3"/>
  <c r="E187" i="3" s="1"/>
  <c r="C225" i="3"/>
  <c r="C222" i="3"/>
  <c r="C221" i="3" s="1"/>
  <c r="E221" i="3" s="1"/>
  <c r="C213" i="3"/>
  <c r="C216" i="3"/>
  <c r="C215" i="3" s="1"/>
  <c r="C210" i="3"/>
  <c r="C174" i="3"/>
  <c r="C173" i="3" s="1"/>
  <c r="E173" i="3" s="1"/>
  <c r="C219" i="3"/>
  <c r="C218" i="3" s="1"/>
  <c r="E218" i="3" s="1"/>
  <c r="E241" i="3"/>
  <c r="C171" i="3"/>
  <c r="C170" i="3" s="1"/>
  <c r="E170" i="3" s="1"/>
  <c r="C94" i="3"/>
  <c r="E94" i="3" s="1"/>
  <c r="C153" i="3"/>
  <c r="E153" i="3" s="1"/>
  <c r="C42" i="3"/>
  <c r="C41" i="3" s="1"/>
  <c r="E222" i="3" l="1"/>
  <c r="D85" i="3"/>
  <c r="C209" i="3"/>
  <c r="E209" i="3" s="1"/>
  <c r="E210" i="3"/>
  <c r="C224" i="3"/>
  <c r="E224" i="3" s="1"/>
  <c r="E225" i="3"/>
  <c r="C167" i="3"/>
  <c r="E167" i="3" s="1"/>
  <c r="E168" i="3"/>
  <c r="C246" i="3"/>
  <c r="E247" i="3"/>
  <c r="D146" i="3"/>
  <c r="E41" i="3"/>
  <c r="E42" i="3"/>
  <c r="E171" i="3"/>
  <c r="E215" i="3"/>
  <c r="E219" i="3"/>
  <c r="E174" i="3"/>
  <c r="E216" i="3"/>
  <c r="C212" i="3"/>
  <c r="E212" i="3" s="1"/>
  <c r="E213" i="3"/>
  <c r="C237" i="3"/>
  <c r="E237" i="3" s="1"/>
  <c r="E238" i="3"/>
  <c r="D69" i="3"/>
  <c r="C232" i="3"/>
  <c r="C240" i="3"/>
  <c r="E240" i="3" s="1"/>
  <c r="C186" i="3"/>
  <c r="E186" i="3" s="1"/>
  <c r="C207" i="3"/>
  <c r="C165" i="3"/>
  <c r="C148" i="3"/>
  <c r="C98" i="3"/>
  <c r="C72" i="3"/>
  <c r="C52" i="3"/>
  <c r="E52" i="3" s="1"/>
  <c r="C49" i="3"/>
  <c r="D10" i="3" l="1"/>
  <c r="C71" i="3"/>
  <c r="E71" i="3" s="1"/>
  <c r="E72" i="3"/>
  <c r="C206" i="3"/>
  <c r="E206" i="3" s="1"/>
  <c r="E207" i="3"/>
  <c r="C164" i="3"/>
  <c r="E164" i="3" s="1"/>
  <c r="E165" i="3"/>
  <c r="C231" i="3"/>
  <c r="E231" i="3" s="1"/>
  <c r="E232" i="3"/>
  <c r="D145" i="3"/>
  <c r="C48" i="3"/>
  <c r="E49" i="3"/>
  <c r="C147" i="3"/>
  <c r="E147" i="3" s="1"/>
  <c r="E148" i="3"/>
  <c r="C97" i="3"/>
  <c r="E97" i="3" s="1"/>
  <c r="E98" i="3"/>
  <c r="C245" i="3"/>
  <c r="E245" i="3" s="1"/>
  <c r="E246" i="3"/>
  <c r="C64" i="3"/>
  <c r="E64" i="3" s="1"/>
  <c r="C230" i="3" l="1"/>
  <c r="E230" i="3" s="1"/>
  <c r="D258" i="3"/>
  <c r="C185" i="3"/>
  <c r="E185" i="3" s="1"/>
  <c r="E48" i="3"/>
  <c r="C78" i="3"/>
  <c r="C91" i="3"/>
  <c r="C93" i="3"/>
  <c r="E93" i="3" s="1"/>
  <c r="C77" i="3" l="1"/>
  <c r="E77" i="3" s="1"/>
  <c r="E78" i="3"/>
  <c r="C90" i="3"/>
  <c r="E90" i="3" s="1"/>
  <c r="E91" i="3"/>
  <c r="C87" i="3"/>
  <c r="C75" i="3"/>
  <c r="C63" i="3"/>
  <c r="E63" i="3" s="1"/>
  <c r="C74" i="3" l="1"/>
  <c r="E74" i="3" s="1"/>
  <c r="E75" i="3"/>
  <c r="C86" i="3"/>
  <c r="E87" i="3"/>
  <c r="C70" i="3"/>
  <c r="C57" i="3"/>
  <c r="E57" i="3" s="1"/>
  <c r="C55" i="3"/>
  <c r="C39" i="3"/>
  <c r="C34" i="3"/>
  <c r="E34" i="3" s="1"/>
  <c r="C36" i="3"/>
  <c r="E36" i="3" s="1"/>
  <c r="C25" i="3"/>
  <c r="C11" i="3"/>
  <c r="E11" i="3" s="1"/>
  <c r="C24" i="3" l="1"/>
  <c r="E24" i="3" s="1"/>
  <c r="E25" i="3"/>
  <c r="C51" i="3"/>
  <c r="E55" i="3"/>
  <c r="C85" i="3"/>
  <c r="E85" i="3" s="1"/>
  <c r="E86" i="3"/>
  <c r="C38" i="3"/>
  <c r="E38" i="3" s="1"/>
  <c r="E39" i="3"/>
  <c r="C69" i="3"/>
  <c r="E69" i="3" s="1"/>
  <c r="E70" i="3"/>
  <c r="C30" i="3"/>
  <c r="E30" i="3" s="1"/>
  <c r="E51" i="3" l="1"/>
  <c r="C47" i="3"/>
  <c r="E47" i="3" s="1"/>
  <c r="C176" i="3"/>
  <c r="C163" i="3" l="1"/>
  <c r="E163" i="3" s="1"/>
  <c r="E176" i="3"/>
  <c r="C10" i="3"/>
  <c r="E10" i="3" s="1"/>
  <c r="C146" i="3" l="1"/>
  <c r="E146" i="3" l="1"/>
  <c r="C145" i="3"/>
  <c r="E145" i="3" l="1"/>
  <c r="C258" i="3"/>
  <c r="E258" i="3" s="1"/>
</calcChain>
</file>

<file path=xl/sharedStrings.xml><?xml version="1.0" encoding="utf-8"?>
<sst xmlns="http://schemas.openxmlformats.org/spreadsheetml/2006/main" count="510" uniqueCount="472">
  <si>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</si>
  <si>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</si>
  <si>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</si>
  <si>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</si>
  <si>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</si>
  <si>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</si>
  <si>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</si>
  <si>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</si>
  <si>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</si>
  <si>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</si>
  <si>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</si>
  <si>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</si>
  <si>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</si>
  <si>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</si>
  <si>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</si>
  <si>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</si>
  <si>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</si>
  <si>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</si>
  <si>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</si>
  <si>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</si>
  <si>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</si>
  <si>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</si>
  <si>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</si>
  <si>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</si>
  <si>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</si>
  <si>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</si>
  <si>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</si>
  <si>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</si>
  <si>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</si>
  <si>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</si>
  <si>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</si>
  <si>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</si>
  <si>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</si>
  <si>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</si>
  <si>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</si>
  <si>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</si>
  <si>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</si>
  <si>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</si>
  <si>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</si>
  <si>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</si>
  <si>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</si>
  <si>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</si>
  <si>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</si>
  <si>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</si>
  <si>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</si>
  <si>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</si>
  <si>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</si>
  <si>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</si>
  <si>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</si>
  <si>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</si>
  <si>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</si>
  <si>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</si>
  <si>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</si>
  <si>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</si>
  <si>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</si>
  <si>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</si>
  <si>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</si>
  <si>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</si>
  <si>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</si>
  <si>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</si>
  <si>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</si>
  <si>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</si>
  <si>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</si>
  <si>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</si>
  <si>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</si>
  <si>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</si>
  <si>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</si>
  <si>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</si>
  <si>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</si>
  <si>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</si>
  <si>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</si>
  <si>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</si>
  <si>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</si>
  <si>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</si>
  <si>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</si>
  <si>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</si>
  <si>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</si>
  <si>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</si>
  <si>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</si>
  <si>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</si>
  <si>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</si>
  <si>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</si>
  <si>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</si>
  <si>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</si>
  <si>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</si>
  <si>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</si>
  <si>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</si>
  <si>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</si>
  <si>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</si>
  <si>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</si>
  <si>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</si>
  <si>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</si>
  <si>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</si>
  <si>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</si>
  <si>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</si>
  <si>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</si>
  <si>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</si>
  <si>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</si>
  <si>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</si>
  <si>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</si>
  <si>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</si>
  <si>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</si>
  <si>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</si>
  <si>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</si>
  <si>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</si>
  <si>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</si>
  <si>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</si>
  <si>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</si>
  <si>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</si>
  <si>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</si>
  <si>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</si>
  <si>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</si>
  <si>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</si>
  <si>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</si>
  <si>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</si>
  <si>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</si>
  <si>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</si>
  <si>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</si>
  <si>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</si>
  <si>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</si>
  <si>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</si>
  <si>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</si>
  <si>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</si>
  <si>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</si>
  <si>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</si>
  <si>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</si>
  <si>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</si>
  <si>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</si>
  <si>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</si>
  <si>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</si>
  <si>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</si>
  <si>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</si>
  <si>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</si>
  <si>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</si>
  <si>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</si>
  <si>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</si>
  <si>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</si>
  <si>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</si>
  <si>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</si>
  <si>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</si>
  <si>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</si>
  <si>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</si>
  <si>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</si>
  <si>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</si>
  <si>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</si>
  <si>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</si>
  <si>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</si>
  <si>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</si>
  <si>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</si>
  <si>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</si>
  <si>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</si>
  <si>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</si>
  <si>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</si>
  <si>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</si>
  <si>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</si>
  <si>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</si>
  <si>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</si>
  <si>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</si>
  <si>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</si>
  <si>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</si>
  <si>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</si>
  <si>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</si>
  <si>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</si>
  <si>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</si>
  <si>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</si>
  <si>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</si>
  <si>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</si>
  <si>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</si>
  <si>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</si>
  <si>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</si>
  <si>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</si>
  <si>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</si>
  <si>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</si>
  <si>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</si>
  <si>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</si>
  <si>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</si>
  <si>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</si>
  <si>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</si>
  <si>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</si>
  <si>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</si>
  <si>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</si>
  <si>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</si>
  <si>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</si>
  <si>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</si>
  <si>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</si>
  <si>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</si>
  <si>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</si>
  <si>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</si>
  <si>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</si>
  <si>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</si>
  <si>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</si>
  <si>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</si>
  <si>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</si>
  <si>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</si>
  <si>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</si>
  <si>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</si>
  <si>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</si>
  <si>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</si>
  <si>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</si>
  <si>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</si>
  <si>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</si>
  <si>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</si>
  <si>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</si>
  <si>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</si>
  <si>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</si>
  <si>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</si>
  <si>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</si>
  <si>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</si>
  <si>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</si>
  <si>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</si>
  <si>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</si>
  <si>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</si>
  <si>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</si>
  <si>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</si>
  <si>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</si>
  <si>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</si>
  <si>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</si>
  <si>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</si>
  <si>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</si>
  <si>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</si>
  <si>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</si>
  <si>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</si>
  <si>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</si>
  <si>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</si>
  <si>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</si>
  <si>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</si>
  <si>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</si>
  <si>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</si>
  <si>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</si>
  <si>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</si>
  <si>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</si>
  <si>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</si>
  <si>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</si>
  <si>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</si>
  <si>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</si>
  <si>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</si>
  <si>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</si>
  <si>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</si>
  <si>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</si>
  <si>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</si>
  <si>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</si>
  <si>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</si>
  <si>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</si>
  <si>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</si>
  <si>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</si>
  <si>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</si>
  <si>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</si>
  <si>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</si>
  <si>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</si>
  <si>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</si>
  <si>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</si>
  <si>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</si>
  <si>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</si>
  <si>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</si>
  <si>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</si>
  <si>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</si>
  <si>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</si>
  <si>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</si>
  <si>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</si>
  <si>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</si>
  <si>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</si>
  <si>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</si>
  <si>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</si>
  <si>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</si>
  <si>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</si>
  <si>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</si>
  <si>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</si>
  <si>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</si>
  <si>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</si>
  <si>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</si>
  <si>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</si>
  <si>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</si>
  <si>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</si>
  <si>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</si>
  <si>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</si>
  <si>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</si>
  <si>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</si>
  <si>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</si>
  <si>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</si>
  <si>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</si>
  <si>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</si>
  <si>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</si>
  <si>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</si>
  <si>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</si>
  <si>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</si>
  <si>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</si>
  <si>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</si>
  <si>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</si>
  <si>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</si>
  <si>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</si>
  <si>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</si>
  <si>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</si>
  <si>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</si>
  <si>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</si>
  <si>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</si>
  <si>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</si>
  <si>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</si>
  <si>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</si>
  <si>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</si>
  <si>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</si>
  <si>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</si>
  <si>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</si>
  <si>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</si>
  <si>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</si>
  <si>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</si>
  <si>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</si>
  <si>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</si>
  <si>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</si>
  <si>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</si>
  <si>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</si>
  <si>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</si>
  <si>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</si>
  <si>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</si>
  <si>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</si>
  <si>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</si>
  <si>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</si>
  <si>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</si>
  <si>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</si>
  <si>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</si>
  <si>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</si>
  <si>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</si>
  <si>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</si>
  <si>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</si>
  <si>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</si>
  <si>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</si>
  <si>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</si>
  <si>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</si>
  <si>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</si>
  <si>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</si>
  <si>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</si>
  <si>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</si>
  <si>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</si>
  <si>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</si>
  <si>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</si>
  <si>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</si>
  <si>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</si>
  <si>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</si>
  <si>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</si>
  <si>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</si>
  <si>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</si>
  <si>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</si>
  <si>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</si>
  <si>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</si>
  <si>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</si>
  <si>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</si>
  <si>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</si>
  <si>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</si>
  <si>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</si>
  <si>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</si>
  <si>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</si>
  <si>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</si>
  <si>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</si>
  <si>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</si>
  <si>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</si>
  <si>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</si>
  <si>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</si>
  <si>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</si>
  <si>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</si>
  <si>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</si>
  <si>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</si>
  <si>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</si>
  <si>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</si>
  <si>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</si>
  <si>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</si>
  <si>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</si>
  <si>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</si>
  <si>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</si>
  <si>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</si>
  <si>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</si>
  <si>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</si>
  <si>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</si>
  <si>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</si>
  <si>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</si>
  <si>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</si>
  <si>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</si>
  <si>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</si>
  <si>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</si>
  <si>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</si>
  <si>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</si>
  <si>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</si>
  <si>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</si>
  <si>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</si>
  <si>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</si>
  <si>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</si>
  <si>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</si>
  <si>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</si>
  <si>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</si>
  <si>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</si>
  <si>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</si>
  <si>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</si>
  <si>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</si>
  <si>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</si>
  <si>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</si>
  <si>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</si>
  <si>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</si>
  <si>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</si>
  <si>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</si>
  <si>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</si>
  <si>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</si>
  <si>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</si>
  <si>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</si>
  <si>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</si>
  <si>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</si>
  <si>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</si>
  <si>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</si>
  <si>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</si>
  <si>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</si>
  <si>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</si>
  <si>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Уточненный прогноз на 2025 год</t>
  </si>
  <si>
    <t>Исполнение</t>
  </si>
  <si>
    <t>%</t>
  </si>
  <si>
    <t>182 1 01 02020 01 3000 110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</si>
  <si>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</si>
  <si>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</si>
  <si>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</si>
  <si>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</si>
  <si>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</si>
  <si>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182 1 01 02210 01 1000 110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</si>
  <si>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</si>
  <si>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182 1 05 02010 02 0000 110</t>
  </si>
  <si>
    <t>Единый налог на вмененный доход для отдельных видов деятельности</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</si>
  <si>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</si>
  <si>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</si>
  <si>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Государственная пошлина за выдачу разрешения на установку рекламной конструкции</t>
  </si>
  <si>
    <t>000 1 08 07150 01 0000 110</t>
  </si>
  <si>
    <t>911 1 08 07150 01 1000 110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</si>
  <si>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</si>
  <si>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</si>
  <si>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</si>
  <si>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868 1 11 09045 05 0000 120</t>
  </si>
  <si>
    <t>869 1 13 02065 05 0000 130</t>
  </si>
  <si>
    <t>920 1 16 01053 01 0035 140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</si>
  <si>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</si>
  <si>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850 1 16 07010 05 0000 140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</si>
  <si>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</si>
  <si>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</si>
  <si>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</si>
  <si>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</si>
  <si>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</si>
  <si>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</si>
  <si>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</si>
  <si>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868 1 17 05050 05 0000 180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</si>
  <si>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</si>
  <si>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</si>
  <si>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000 2 18 05010 05 0000 150</t>
  </si>
  <si>
    <t>Доходы бюджетов муниципальных районов от возврата бюджетными учреждениями остатков субсидий прошлых лет</t>
  </si>
  <si>
    <t>855 2 18 05010 05 0000 150</t>
  </si>
  <si>
    <t>000 2 19 00000 00 0000 000</t>
  </si>
  <si>
    <t>ВОЗВРАТ ОСТАТКОВ СУБСИДИЙ, СУБВЕНЦИЙ И ИНЫХ МЕЖБЮДЖЕТНЫХ ТРАНСФЕРТОВ, ИМЕЮЩИХ ЦЕЛЕВОЕ НАЗНАЧЕНИЕ, ПРОШЛЫХ ЛЕТ</t>
  </si>
  <si>
    <t>855 2 19 35303 05 0000 150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</si>
  <si>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</si>
  <si>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Возврат остатков субвенций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</si>
  <si>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855 2 19 35304 05 0000 150</t>
  </si>
  <si>
    <t>855 2 19 60010 05 0000 150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</si>
  <si>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</si>
  <si>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876 2 19 60010 05 0000 150</t>
  </si>
  <si>
    <t>Исполнено за первое полугодие 2025 года</t>
  </si>
  <si>
    <t>182 1 05 02010 02 1000 110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</si>
  <si>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</si>
  <si>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</si>
  <si>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t>
  </si>
  <si>
    <t>868 1 11 05325 05 0000 120</t>
  </si>
  <si>
    <t>920 1 16 01063 01 0101 140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</si>
  <si>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</si>
  <si>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920 1 16 01203 01 9000 140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</si>
  <si>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</si>
  <si>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855 2 02 49999 05 4008 150</t>
  </si>
  <si>
    <t>Межбюджетные трансферты на поддержку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</si>
  <si>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</si>
  <si>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(поддержка местных инициатив)</t>
  </si>
  <si>
    <t>876 2 18 05010 05 0000 150</t>
  </si>
  <si>
    <t>от 27.08.2025  № 103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</si>
</sst>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0"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48">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9" fillId="0" borderId="0" xfId="0" applyFont="1" applyAlignment="1">
      <alignment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 fontId="2" fillId="0" borderId="1" xfId="0" applyNumberFormat="1" applyFont="1" applyFill="1" applyBorder="1" applyAlignment="1">
      <alignment vertic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0" fontId="5" fillId="0" borderId="0" xfId="0" applyFont="1" applyFill="1"/>
    <xf numFmtId="4" fontId="2" fillId="2"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4" xfId="0" applyFont="1" applyFill="1" applyBorder="1"/>
    <xf numFmtId="49" fontId="2" fillId="0" borderId="1" xfId="0" applyNumberFormat="1" applyFont="1" applyFill="1" applyBorder="1" applyAlignment="1">
      <alignment vertical="center"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58"/>
  <sheetViews>
    <sheetView tabSelected="1" topLeftCell="A206" zoomScale="87" zoomScaleNormal="87" workbookViewId="0">
      <selection activeCell="B8" sqref="B8:B9"/>
    </sheetView>
  </sheetViews>
  <sheetFormatPr defaultColWidth="9.140625" defaultRowHeight="15" x14ac:dyDescent="0.25"/>
  <cols>
    <col min="1" max="1" width="28.7109375" style="1" customWidth="1"/>
    <col min="2" max="2" width="67.7109375" style="1" customWidth="1"/>
    <col min="3" max="3" width="18.42578125" style="1" customWidth="1"/>
    <col min="4" max="4" width="16.7109375" style="1" customWidth="1"/>
    <col min="5" max="5" width="8.42578125" style="1" customWidth="1"/>
    <col min="6" max="16384" width="9.140625" style="1"/>
  </cols>
  <sheetData>
    <row r="1" spans="1:8" x14ac:dyDescent="0.25">
      <c r="B1" s="42" t="s">
        <v>390</v>
      </c>
      <c r="C1" s="42"/>
      <c r="D1" s="10"/>
      <c r="G1" s="10"/>
      <c r="H1" s="10"/>
    </row>
    <row r="2" spans="1:8" x14ac:dyDescent="0.25">
      <c r="B2" s="42" t="s">
        <v>118</v>
      </c>
      <c r="C2" s="42"/>
      <c r="D2" s="10"/>
      <c r="G2" s="10"/>
      <c r="H2" s="10"/>
    </row>
    <row r="3" spans="1:8" x14ac:dyDescent="0.25">
      <c r="B3" s="42" t="s">
        <v>217</v>
      </c>
      <c r="C3" s="42"/>
      <c r="D3" s="10"/>
      <c r="G3" s="9"/>
    </row>
    <row r="4" spans="1:8" x14ac:dyDescent="0.25">
      <c r="B4" s="47" t="s">
        <v>471</v>
      </c>
      <c r="C4" s="47"/>
      <c r="D4" s="10"/>
    </row>
    <row r="5" spans="1:8" x14ac:dyDescent="0.25">
      <c r="B5" s="47"/>
      <c r="C5" s="47"/>
    </row>
    <row r="6" spans="1:8" ht="18.75" customHeight="1" x14ac:dyDescent="0.25">
      <c r="A6" s="44" t="s">
        <v>249</v>
      </c>
      <c r="B6" s="45"/>
      <c r="C6" s="45"/>
    </row>
    <row r="7" spans="1:8" ht="22.5" customHeight="1" x14ac:dyDescent="0.25">
      <c r="A7" s="46"/>
      <c r="B7" s="46"/>
      <c r="C7" s="46"/>
    </row>
    <row r="8" spans="1:8" ht="63" x14ac:dyDescent="0.25">
      <c r="A8" s="43" t="s">
        <v>1</v>
      </c>
      <c r="B8" s="43" t="s">
        <v>2</v>
      </c>
      <c r="C8" s="26" t="s">
        <v>408</v>
      </c>
      <c r="D8" s="38" t="s">
        <v>456</v>
      </c>
      <c r="E8" s="26" t="s">
        <v>409</v>
      </c>
    </row>
    <row r="9" spans="1:8" ht="15.75" x14ac:dyDescent="0.25">
      <c r="A9" s="43"/>
      <c r="B9" s="43"/>
      <c r="C9" s="12" t="s">
        <v>3</v>
      </c>
      <c r="D9" s="27" t="s">
        <v>3</v>
      </c>
      <c r="E9" s="34" t="s">
        <v>410</v>
      </c>
    </row>
    <row r="10" spans="1:8" ht="15.75" x14ac:dyDescent="0.25">
      <c r="A10" s="2" t="s">
        <v>4</v>
      </c>
      <c r="B10" s="3" t="s">
        <v>153</v>
      </c>
      <c r="C10" s="15">
        <f>C11+C24+C30+C38+C41+C47+C63+C69+C85+C100+C141</f>
        <v>194645756</v>
      </c>
      <c r="D10" s="15">
        <f>D11+D24+D30+D38+D41+D47+D63+D69+D85+D100+D141</f>
        <v>88999245.769999996</v>
      </c>
      <c r="E10" s="36">
        <f>D10/C10*100</f>
        <v>45.723702175145291</v>
      </c>
    </row>
    <row r="11" spans="1:8" ht="15.75" x14ac:dyDescent="0.25">
      <c r="A11" s="2" t="s">
        <v>67</v>
      </c>
      <c r="B11" s="3" t="s">
        <v>152</v>
      </c>
      <c r="C11" s="15">
        <f>C12</f>
        <v>147109000</v>
      </c>
      <c r="D11" s="15">
        <f>D12</f>
        <v>63710712.590000004</v>
      </c>
      <c r="E11" s="36">
        <f t="shared" ref="E11:E76" si="0">D11/C11*100</f>
        <v>43.308507698373319</v>
      </c>
    </row>
    <row r="12" spans="1:8" ht="15.75" x14ac:dyDescent="0.25">
      <c r="A12" s="2" t="s">
        <v>68</v>
      </c>
      <c r="B12" s="3" t="s">
        <v>5</v>
      </c>
      <c r="C12" s="15">
        <f>SUM(C13:C23)</f>
        <v>147109000</v>
      </c>
      <c r="D12" s="15">
        <f>SUM(D13:D23)</f>
        <v>63710712.590000004</v>
      </c>
      <c r="E12" s="36">
        <f t="shared" si="0"/>
        <v>43.308507698373319</v>
      </c>
    </row>
    <row r="13" spans="1:8" ht="259.5" customHeight="1" x14ac:dyDescent="0.25">
      <c r="A13" s="4" t="s">
        <v>128</v>
      </c>
      <c r="B13" s="5" t="s">
        <v>376</v>
      </c>
      <c r="C13" s="16">
        <v>142739000</v>
      </c>
      <c r="D13" s="28">
        <v>61657688.060000002</v>
      </c>
      <c r="E13" s="35">
        <f t="shared" si="0"/>
        <v>43.196104820686706</v>
      </c>
    </row>
    <row r="14" spans="1:8" ht="207" customHeight="1" x14ac:dyDescent="0.25">
      <c r="A14" s="4" t="s">
        <v>129</v>
      </c>
      <c r="B14" s="5" t="s">
        <v>377</v>
      </c>
      <c r="C14" s="16">
        <v>120000</v>
      </c>
      <c r="D14" s="29">
        <v>3294.65</v>
      </c>
      <c r="E14" s="35">
        <f t="shared" si="0"/>
        <v>2.7455416666666665</v>
      </c>
    </row>
    <row r="15" spans="1:8" ht="207" customHeight="1" x14ac:dyDescent="0.25">
      <c r="A15" s="4" t="s">
        <v>411</v>
      </c>
      <c r="B15" s="13" t="s">
        <v>412</v>
      </c>
      <c r="C15" s="16">
        <v>0</v>
      </c>
      <c r="D15" s="29">
        <v>200</v>
      </c>
      <c r="E15" s="35">
        <v>0</v>
      </c>
    </row>
    <row r="16" spans="1:8" ht="184.5" customHeight="1" x14ac:dyDescent="0.25">
      <c r="A16" s="4" t="s">
        <v>378</v>
      </c>
      <c r="B16" s="13" t="s">
        <v>379</v>
      </c>
      <c r="C16" s="16">
        <v>1500000</v>
      </c>
      <c r="D16" s="29">
        <v>116077.43</v>
      </c>
      <c r="E16" s="35">
        <f t="shared" si="0"/>
        <v>7.7384953333333328</v>
      </c>
    </row>
    <row r="17" spans="1:5" ht="184.5" customHeight="1" x14ac:dyDescent="0.25">
      <c r="A17" s="4" t="s">
        <v>413</v>
      </c>
      <c r="B17" s="13" t="s">
        <v>414</v>
      </c>
      <c r="C17" s="16">
        <v>0</v>
      </c>
      <c r="D17" s="29">
        <v>11688.35</v>
      </c>
      <c r="E17" s="35">
        <v>0</v>
      </c>
    </row>
    <row r="18" spans="1:5" ht="132" customHeight="1" x14ac:dyDescent="0.25">
      <c r="A18" s="4" t="s">
        <v>253</v>
      </c>
      <c r="B18" s="13" t="s">
        <v>159</v>
      </c>
      <c r="C18" s="16">
        <v>1000000</v>
      </c>
      <c r="D18" s="29">
        <v>730818.9</v>
      </c>
      <c r="E18" s="35">
        <f t="shared" si="0"/>
        <v>73.081890000000001</v>
      </c>
    </row>
    <row r="19" spans="1:5" ht="409.5" customHeight="1" x14ac:dyDescent="0.25">
      <c r="A19" s="4" t="s">
        <v>195</v>
      </c>
      <c r="B19" s="13" t="s">
        <v>380</v>
      </c>
      <c r="C19" s="16">
        <v>450000</v>
      </c>
      <c r="D19" s="29">
        <v>178406.74</v>
      </c>
      <c r="E19" s="35">
        <f t="shared" si="0"/>
        <v>39.645942222222217</v>
      </c>
    </row>
    <row r="20" spans="1:5" ht="148.5" customHeight="1" x14ac:dyDescent="0.25">
      <c r="A20" s="4" t="s">
        <v>254</v>
      </c>
      <c r="B20" s="13" t="s">
        <v>381</v>
      </c>
      <c r="C20" s="16">
        <v>600000</v>
      </c>
      <c r="D20" s="29">
        <v>664151.19999999995</v>
      </c>
      <c r="E20" s="35">
        <f t="shared" si="0"/>
        <v>110.69186666666666</v>
      </c>
    </row>
    <row r="21" spans="1:5" ht="147.75" customHeight="1" x14ac:dyDescent="0.25">
      <c r="A21" s="4" t="s">
        <v>255</v>
      </c>
      <c r="B21" s="13" t="s">
        <v>382</v>
      </c>
      <c r="C21" s="16">
        <v>700000</v>
      </c>
      <c r="D21" s="29">
        <v>298054.8</v>
      </c>
      <c r="E21" s="35">
        <f t="shared" si="0"/>
        <v>42.579257142857138</v>
      </c>
    </row>
    <row r="22" spans="1:5" ht="373.5" customHeight="1" x14ac:dyDescent="0.25">
      <c r="A22" s="4" t="s">
        <v>415</v>
      </c>
      <c r="B22" s="13" t="s">
        <v>416</v>
      </c>
      <c r="C22" s="16">
        <v>0</v>
      </c>
      <c r="D22" s="29">
        <v>50332.46</v>
      </c>
      <c r="E22" s="35">
        <v>0</v>
      </c>
    </row>
    <row r="23" spans="1:5" ht="99" hidden="1" customHeight="1" x14ac:dyDescent="0.25">
      <c r="A23" s="4" t="s">
        <v>417</v>
      </c>
      <c r="B23" s="13" t="s">
        <v>418</v>
      </c>
      <c r="C23" s="16">
        <v>0</v>
      </c>
      <c r="D23" s="29">
        <v>0</v>
      </c>
      <c r="E23" s="35">
        <v>0</v>
      </c>
    </row>
    <row r="24" spans="1:5" ht="47.25" x14ac:dyDescent="0.25">
      <c r="A24" s="2" t="s">
        <v>6</v>
      </c>
      <c r="B24" s="3" t="s">
        <v>150</v>
      </c>
      <c r="C24" s="15">
        <f>C25</f>
        <v>20862700</v>
      </c>
      <c r="D24" s="15">
        <f>D25</f>
        <v>8464178.9499999993</v>
      </c>
      <c r="E24" s="36">
        <f t="shared" si="0"/>
        <v>40.570870261279694</v>
      </c>
    </row>
    <row r="25" spans="1:5" ht="36" customHeight="1" x14ac:dyDescent="0.25">
      <c r="A25" s="6" t="s">
        <v>7</v>
      </c>
      <c r="B25" s="7" t="s">
        <v>124</v>
      </c>
      <c r="C25" s="17">
        <f>C26+C27+C28+C29</f>
        <v>20862700</v>
      </c>
      <c r="D25" s="17">
        <f>D26+D27+D28+D29</f>
        <v>8464178.9499999993</v>
      </c>
      <c r="E25" s="34">
        <f t="shared" si="0"/>
        <v>40.570870261279694</v>
      </c>
    </row>
    <row r="26" spans="1:5" ht="128.25" customHeight="1" x14ac:dyDescent="0.25">
      <c r="A26" s="4" t="s">
        <v>211</v>
      </c>
      <c r="B26" s="13" t="s">
        <v>256</v>
      </c>
      <c r="C26" s="16">
        <v>10911500</v>
      </c>
      <c r="D26" s="29">
        <v>4257186.6100000003</v>
      </c>
      <c r="E26" s="34">
        <f t="shared" si="0"/>
        <v>39.015594647848602</v>
      </c>
    </row>
    <row r="27" spans="1:5" ht="137.25" customHeight="1" x14ac:dyDescent="0.25">
      <c r="A27" s="4" t="s">
        <v>212</v>
      </c>
      <c r="B27" s="13" t="s">
        <v>257</v>
      </c>
      <c r="C27" s="16">
        <v>49200</v>
      </c>
      <c r="D27" s="29">
        <v>26213.88</v>
      </c>
      <c r="E27" s="34">
        <f t="shared" si="0"/>
        <v>53.280243902439025</v>
      </c>
    </row>
    <row r="28" spans="1:5" ht="136.5" customHeight="1" x14ac:dyDescent="0.25">
      <c r="A28" s="4" t="s">
        <v>213</v>
      </c>
      <c r="B28" s="13" t="s">
        <v>258</v>
      </c>
      <c r="C28" s="16">
        <v>11019600</v>
      </c>
      <c r="D28" s="29">
        <v>4639201.3499999996</v>
      </c>
      <c r="E28" s="34">
        <f t="shared" si="0"/>
        <v>42.09954399433736</v>
      </c>
    </row>
    <row r="29" spans="1:5" ht="129" customHeight="1" x14ac:dyDescent="0.25">
      <c r="A29" s="4" t="s">
        <v>214</v>
      </c>
      <c r="B29" s="13" t="s">
        <v>259</v>
      </c>
      <c r="C29" s="16">
        <v>-1117600</v>
      </c>
      <c r="D29" s="29">
        <v>-458422.89</v>
      </c>
      <c r="E29" s="34">
        <f t="shared" si="0"/>
        <v>41.018511989978528</v>
      </c>
    </row>
    <row r="30" spans="1:5" ht="15.75" x14ac:dyDescent="0.25">
      <c r="A30" s="2" t="s">
        <v>66</v>
      </c>
      <c r="B30" s="3" t="s">
        <v>151</v>
      </c>
      <c r="C30" s="15">
        <f>+C34+C36+C31</f>
        <v>2775500</v>
      </c>
      <c r="D30" s="15">
        <f>+D34+D36+D31</f>
        <v>2419552.9099999997</v>
      </c>
      <c r="E30" s="36">
        <f t="shared" si="0"/>
        <v>87.175388578634468</v>
      </c>
    </row>
    <row r="31" spans="1:5" ht="31.5" x14ac:dyDescent="0.25">
      <c r="A31" s="31" t="s">
        <v>419</v>
      </c>
      <c r="B31" s="7" t="s">
        <v>420</v>
      </c>
      <c r="C31" s="17">
        <f>C33</f>
        <v>0</v>
      </c>
      <c r="D31" s="17">
        <f>D33+D32</f>
        <v>2415.3000000000002</v>
      </c>
      <c r="E31" s="34">
        <v>0</v>
      </c>
    </row>
    <row r="32" spans="1:5" ht="69" customHeight="1" x14ac:dyDescent="0.25">
      <c r="A32" s="39" t="s">
        <v>457</v>
      </c>
      <c r="B32" s="5" t="s">
        <v>458</v>
      </c>
      <c r="C32" s="16">
        <v>0</v>
      </c>
      <c r="D32" s="16">
        <v>1415.3</v>
      </c>
      <c r="E32" s="34">
        <v>0</v>
      </c>
    </row>
    <row r="33" spans="1:5" ht="63" x14ac:dyDescent="0.25">
      <c r="A33" s="4" t="s">
        <v>421</v>
      </c>
      <c r="B33" s="4" t="s">
        <v>422</v>
      </c>
      <c r="C33" s="16">
        <v>0</v>
      </c>
      <c r="D33" s="29">
        <v>1000</v>
      </c>
      <c r="E33" s="35">
        <v>0</v>
      </c>
    </row>
    <row r="34" spans="1:5" ht="15.75" x14ac:dyDescent="0.25">
      <c r="A34" s="6" t="s">
        <v>8</v>
      </c>
      <c r="B34" s="7" t="s">
        <v>0</v>
      </c>
      <c r="C34" s="17">
        <f>C35</f>
        <v>57500</v>
      </c>
      <c r="D34" s="17">
        <f>D35</f>
        <v>46911.9</v>
      </c>
      <c r="E34" s="34">
        <f t="shared" si="0"/>
        <v>81.585913043478257</v>
      </c>
    </row>
    <row r="35" spans="1:5" ht="61.5" customHeight="1" x14ac:dyDescent="0.25">
      <c r="A35" s="4" t="s">
        <v>130</v>
      </c>
      <c r="B35" s="11" t="s">
        <v>260</v>
      </c>
      <c r="C35" s="16">
        <v>57500</v>
      </c>
      <c r="D35" s="29">
        <v>46911.9</v>
      </c>
      <c r="E35" s="35">
        <f t="shared" si="0"/>
        <v>81.585913043478257</v>
      </c>
    </row>
    <row r="36" spans="1:5" ht="31.5" x14ac:dyDescent="0.25">
      <c r="A36" s="6" t="s">
        <v>9</v>
      </c>
      <c r="B36" s="7" t="s">
        <v>10</v>
      </c>
      <c r="C36" s="17">
        <f>C37</f>
        <v>2718000</v>
      </c>
      <c r="D36" s="17">
        <f>D37</f>
        <v>2370225.71</v>
      </c>
      <c r="E36" s="34">
        <f t="shared" si="0"/>
        <v>87.204772259013978</v>
      </c>
    </row>
    <row r="37" spans="1:5" ht="86.25" customHeight="1" x14ac:dyDescent="0.25">
      <c r="A37" s="4" t="s">
        <v>131</v>
      </c>
      <c r="B37" s="5" t="s">
        <v>261</v>
      </c>
      <c r="C37" s="16">
        <v>2718000</v>
      </c>
      <c r="D37" s="29">
        <v>2370225.71</v>
      </c>
      <c r="E37" s="35">
        <f t="shared" si="0"/>
        <v>87.204772259013978</v>
      </c>
    </row>
    <row r="38" spans="1:5" ht="31.5" x14ac:dyDescent="0.25">
      <c r="A38" s="2" t="s">
        <v>65</v>
      </c>
      <c r="B38" s="3" t="s">
        <v>154</v>
      </c>
      <c r="C38" s="15">
        <f>C39</f>
        <v>1720000</v>
      </c>
      <c r="D38" s="15">
        <f>D39</f>
        <v>291445</v>
      </c>
      <c r="E38" s="36">
        <f t="shared" si="0"/>
        <v>16.944476744186048</v>
      </c>
    </row>
    <row r="39" spans="1:5" ht="15.75" x14ac:dyDescent="0.25">
      <c r="A39" s="6" t="s">
        <v>11</v>
      </c>
      <c r="B39" s="7" t="s">
        <v>12</v>
      </c>
      <c r="C39" s="17">
        <f>C40</f>
        <v>1720000</v>
      </c>
      <c r="D39" s="17">
        <f>D40</f>
        <v>291445</v>
      </c>
      <c r="E39" s="34">
        <f t="shared" si="0"/>
        <v>16.944476744186048</v>
      </c>
    </row>
    <row r="40" spans="1:5" ht="58.5" customHeight="1" x14ac:dyDescent="0.25">
      <c r="A40" s="4" t="s">
        <v>132</v>
      </c>
      <c r="B40" s="5" t="s">
        <v>262</v>
      </c>
      <c r="C40" s="16">
        <v>1720000</v>
      </c>
      <c r="D40" s="29">
        <v>291445</v>
      </c>
      <c r="E40" s="35">
        <f t="shared" si="0"/>
        <v>16.944476744186048</v>
      </c>
    </row>
    <row r="41" spans="1:5" ht="15.75" x14ac:dyDescent="0.25">
      <c r="A41" s="2" t="s">
        <v>13</v>
      </c>
      <c r="B41" s="3" t="s">
        <v>155</v>
      </c>
      <c r="C41" s="15">
        <f>C42+C45</f>
        <v>6000000</v>
      </c>
      <c r="D41" s="15">
        <f>D42+D45</f>
        <v>5983434.6299999999</v>
      </c>
      <c r="E41" s="36">
        <f t="shared" si="0"/>
        <v>99.723910500000002</v>
      </c>
    </row>
    <row r="42" spans="1:5" ht="31.5" x14ac:dyDescent="0.25">
      <c r="A42" s="6" t="s">
        <v>14</v>
      </c>
      <c r="B42" s="7" t="s">
        <v>73</v>
      </c>
      <c r="C42" s="17">
        <f>C43+C44</f>
        <v>6000000</v>
      </c>
      <c r="D42" s="17">
        <f>D43+D44</f>
        <v>5968434.6299999999</v>
      </c>
      <c r="E42" s="34">
        <f t="shared" si="0"/>
        <v>99.473910500000002</v>
      </c>
    </row>
    <row r="43" spans="1:5" ht="78" customHeight="1" x14ac:dyDescent="0.25">
      <c r="A43" s="4" t="s">
        <v>173</v>
      </c>
      <c r="B43" s="5" t="s">
        <v>263</v>
      </c>
      <c r="C43" s="16">
        <v>5750000</v>
      </c>
      <c r="D43" s="29">
        <v>5611257.1399999997</v>
      </c>
      <c r="E43" s="34">
        <f t="shared" si="0"/>
        <v>97.587080695652176</v>
      </c>
    </row>
    <row r="44" spans="1:5" ht="78" customHeight="1" x14ac:dyDescent="0.25">
      <c r="A44" s="4" t="s">
        <v>191</v>
      </c>
      <c r="B44" s="13" t="s">
        <v>264</v>
      </c>
      <c r="C44" s="16">
        <v>250000</v>
      </c>
      <c r="D44" s="29">
        <v>357177.49</v>
      </c>
      <c r="E44" s="35">
        <f t="shared" si="0"/>
        <v>142.87099599999999</v>
      </c>
    </row>
    <row r="45" spans="1:5" ht="78" customHeight="1" x14ac:dyDescent="0.25">
      <c r="A45" s="6" t="s">
        <v>424</v>
      </c>
      <c r="B45" s="8" t="s">
        <v>423</v>
      </c>
      <c r="C45" s="17">
        <f>C46</f>
        <v>0</v>
      </c>
      <c r="D45" s="17">
        <f>D46</f>
        <v>15000</v>
      </c>
      <c r="E45" s="34">
        <v>0</v>
      </c>
    </row>
    <row r="46" spans="1:5" ht="78" customHeight="1" x14ac:dyDescent="0.25">
      <c r="A46" s="4" t="s">
        <v>425</v>
      </c>
      <c r="B46" s="13" t="s">
        <v>426</v>
      </c>
      <c r="C46" s="16">
        <v>0</v>
      </c>
      <c r="D46" s="29">
        <v>15000</v>
      </c>
      <c r="E46" s="35">
        <v>0</v>
      </c>
    </row>
    <row r="47" spans="1:5" ht="51" customHeight="1" x14ac:dyDescent="0.25">
      <c r="A47" s="2" t="s">
        <v>63</v>
      </c>
      <c r="B47" s="3" t="s">
        <v>156</v>
      </c>
      <c r="C47" s="15">
        <f>C48+C51+C59</f>
        <v>3570000</v>
      </c>
      <c r="D47" s="15">
        <f>D48+D51+D61</f>
        <v>1884411.09</v>
      </c>
      <c r="E47" s="36">
        <f t="shared" si="0"/>
        <v>52.784624369747903</v>
      </c>
    </row>
    <row r="48" spans="1:5" ht="82.5" customHeight="1" x14ac:dyDescent="0.25">
      <c r="A48" s="6" t="s">
        <v>176</v>
      </c>
      <c r="B48" s="7" t="s">
        <v>206</v>
      </c>
      <c r="C48" s="17">
        <f>C49</f>
        <v>52000</v>
      </c>
      <c r="D48" s="17">
        <f>D49</f>
        <v>0</v>
      </c>
      <c r="E48" s="34">
        <f t="shared" si="0"/>
        <v>0</v>
      </c>
    </row>
    <row r="49" spans="1:5" ht="77.25" customHeight="1" x14ac:dyDescent="0.25">
      <c r="A49" s="6" t="s">
        <v>161</v>
      </c>
      <c r="B49" s="7" t="s">
        <v>207</v>
      </c>
      <c r="C49" s="17">
        <f>C50</f>
        <v>52000</v>
      </c>
      <c r="D49" s="17">
        <f>D50</f>
        <v>0</v>
      </c>
      <c r="E49" s="34">
        <f t="shared" si="0"/>
        <v>0</v>
      </c>
    </row>
    <row r="50" spans="1:5" ht="66.75" customHeight="1" x14ac:dyDescent="0.25">
      <c r="A50" s="4" t="s">
        <v>162</v>
      </c>
      <c r="B50" s="5" t="s">
        <v>265</v>
      </c>
      <c r="C50" s="16">
        <v>52000</v>
      </c>
      <c r="D50" s="32">
        <v>0</v>
      </c>
      <c r="E50" s="35">
        <f t="shared" si="0"/>
        <v>0</v>
      </c>
    </row>
    <row r="51" spans="1:5" ht="94.5" x14ac:dyDescent="0.25">
      <c r="A51" s="2" t="s">
        <v>64</v>
      </c>
      <c r="B51" s="3" t="s">
        <v>15</v>
      </c>
      <c r="C51" s="15">
        <f>C52+C55+C58+C61</f>
        <v>3518000</v>
      </c>
      <c r="D51" s="15">
        <f>D52+D55+D58+D59</f>
        <v>1799466.9200000002</v>
      </c>
      <c r="E51" s="36">
        <f t="shared" si="0"/>
        <v>51.150281978396819</v>
      </c>
    </row>
    <row r="52" spans="1:5" ht="63" x14ac:dyDescent="0.25">
      <c r="A52" s="6" t="s">
        <v>16</v>
      </c>
      <c r="B52" s="7" t="s">
        <v>133</v>
      </c>
      <c r="C52" s="17">
        <f>C53+C54</f>
        <v>3024000</v>
      </c>
      <c r="D52" s="17">
        <f>D53+D54</f>
        <v>1313191.29</v>
      </c>
      <c r="E52" s="34">
        <f t="shared" si="0"/>
        <v>43.4256378968254</v>
      </c>
    </row>
    <row r="53" spans="1:5" ht="99.75" customHeight="1" x14ac:dyDescent="0.25">
      <c r="A53" s="4" t="s">
        <v>17</v>
      </c>
      <c r="B53" s="13" t="s">
        <v>266</v>
      </c>
      <c r="C53" s="16">
        <v>2200000</v>
      </c>
      <c r="D53" s="32">
        <v>1096588.46</v>
      </c>
      <c r="E53" s="35">
        <f t="shared" si="0"/>
        <v>49.844929999999998</v>
      </c>
    </row>
    <row r="54" spans="1:5" ht="90" customHeight="1" x14ac:dyDescent="0.25">
      <c r="A54" s="4" t="s">
        <v>18</v>
      </c>
      <c r="B54" s="13" t="s">
        <v>267</v>
      </c>
      <c r="C54" s="16">
        <v>824000</v>
      </c>
      <c r="D54" s="32">
        <v>216602.83</v>
      </c>
      <c r="E54" s="35">
        <f t="shared" si="0"/>
        <v>26.286751213592229</v>
      </c>
    </row>
    <row r="55" spans="1:5" ht="78.75" x14ac:dyDescent="0.25">
      <c r="A55" s="6" t="s">
        <v>19</v>
      </c>
      <c r="B55" s="8" t="s">
        <v>134</v>
      </c>
      <c r="C55" s="17">
        <f>C56</f>
        <v>224000</v>
      </c>
      <c r="D55" s="17">
        <f>D56</f>
        <v>128103.8</v>
      </c>
      <c r="E55" s="35">
        <f t="shared" si="0"/>
        <v>57.189196428571435</v>
      </c>
    </row>
    <row r="56" spans="1:5" ht="78.75" customHeight="1" x14ac:dyDescent="0.25">
      <c r="A56" s="4" t="s">
        <v>20</v>
      </c>
      <c r="B56" s="5" t="s">
        <v>268</v>
      </c>
      <c r="C56" s="16">
        <v>224000</v>
      </c>
      <c r="D56" s="29">
        <v>128103.8</v>
      </c>
      <c r="E56" s="35">
        <f t="shared" si="0"/>
        <v>57.189196428571435</v>
      </c>
    </row>
    <row r="57" spans="1:5" ht="47.25" x14ac:dyDescent="0.25">
      <c r="A57" s="6" t="s">
        <v>69</v>
      </c>
      <c r="B57" s="7" t="s">
        <v>125</v>
      </c>
      <c r="C57" s="17">
        <f>C58</f>
        <v>270000</v>
      </c>
      <c r="D57" s="17">
        <f>D58</f>
        <v>286630.38</v>
      </c>
      <c r="E57" s="34">
        <f t="shared" si="0"/>
        <v>106.15939999999999</v>
      </c>
    </row>
    <row r="58" spans="1:5" ht="50.25" customHeight="1" x14ac:dyDescent="0.25">
      <c r="A58" s="4" t="s">
        <v>269</v>
      </c>
      <c r="B58" s="5" t="s">
        <v>270</v>
      </c>
      <c r="C58" s="16">
        <v>270000</v>
      </c>
      <c r="D58" s="29">
        <v>286630.38</v>
      </c>
      <c r="E58" s="35">
        <f t="shared" si="0"/>
        <v>106.15939999999999</v>
      </c>
    </row>
    <row r="59" spans="1:5" ht="111" customHeight="1" x14ac:dyDescent="0.25">
      <c r="A59" s="6" t="s">
        <v>459</v>
      </c>
      <c r="B59" s="8" t="s">
        <v>460</v>
      </c>
      <c r="C59" s="17">
        <f>C60</f>
        <v>0</v>
      </c>
      <c r="D59" s="17">
        <f>D60</f>
        <v>71541.45</v>
      </c>
      <c r="E59" s="34">
        <v>0</v>
      </c>
    </row>
    <row r="60" spans="1:5" ht="96" customHeight="1" x14ac:dyDescent="0.25">
      <c r="A60" s="4" t="s">
        <v>461</v>
      </c>
      <c r="B60" s="13" t="s">
        <v>460</v>
      </c>
      <c r="C60" s="16">
        <v>0</v>
      </c>
      <c r="D60" s="29">
        <v>71541.45</v>
      </c>
      <c r="E60" s="35">
        <v>0</v>
      </c>
    </row>
    <row r="61" spans="1:5" ht="50.25" customHeight="1" x14ac:dyDescent="0.25">
      <c r="A61" s="6" t="s">
        <v>427</v>
      </c>
      <c r="B61" s="7" t="s">
        <v>428</v>
      </c>
      <c r="C61" s="17">
        <f>C62</f>
        <v>0</v>
      </c>
      <c r="D61" s="17">
        <f>D62</f>
        <v>84944.17</v>
      </c>
      <c r="E61" s="34">
        <v>0</v>
      </c>
    </row>
    <row r="62" spans="1:5" ht="50.25" customHeight="1" x14ac:dyDescent="0.25">
      <c r="A62" s="4" t="s">
        <v>429</v>
      </c>
      <c r="B62" s="5" t="s">
        <v>428</v>
      </c>
      <c r="C62" s="16">
        <v>0</v>
      </c>
      <c r="D62" s="29">
        <v>84944.17</v>
      </c>
      <c r="E62" s="35">
        <v>0</v>
      </c>
    </row>
    <row r="63" spans="1:5" ht="31.5" x14ac:dyDescent="0.25">
      <c r="A63" s="2" t="s">
        <v>21</v>
      </c>
      <c r="B63" s="3" t="s">
        <v>135</v>
      </c>
      <c r="C63" s="15">
        <f>C64</f>
        <v>323000</v>
      </c>
      <c r="D63" s="15">
        <f>D64</f>
        <v>116324.84000000001</v>
      </c>
      <c r="E63" s="36">
        <f t="shared" si="0"/>
        <v>36.013882352941181</v>
      </c>
    </row>
    <row r="64" spans="1:5" ht="15.75" x14ac:dyDescent="0.25">
      <c r="A64" s="6" t="s">
        <v>70</v>
      </c>
      <c r="B64" s="7" t="s">
        <v>22</v>
      </c>
      <c r="C64" s="17">
        <f>C65+C66+C67+C68</f>
        <v>323000</v>
      </c>
      <c r="D64" s="17">
        <f>D65+D66+D67+D68</f>
        <v>116324.84000000001</v>
      </c>
      <c r="E64" s="34">
        <f t="shared" si="0"/>
        <v>36.013882352941181</v>
      </c>
    </row>
    <row r="65" spans="1:5" ht="68.25" customHeight="1" x14ac:dyDescent="0.25">
      <c r="A65" s="4" t="s">
        <v>196</v>
      </c>
      <c r="B65" s="5" t="s">
        <v>271</v>
      </c>
      <c r="C65" s="16">
        <v>84000</v>
      </c>
      <c r="D65" s="29">
        <v>65753.84</v>
      </c>
      <c r="E65" s="34">
        <f t="shared" si="0"/>
        <v>78.278380952380942</v>
      </c>
    </row>
    <row r="66" spans="1:5" ht="68.25" customHeight="1" x14ac:dyDescent="0.25">
      <c r="A66" s="4" t="s">
        <v>197</v>
      </c>
      <c r="B66" s="5" t="s">
        <v>272</v>
      </c>
      <c r="C66" s="16">
        <v>3000</v>
      </c>
      <c r="D66" s="29">
        <v>18770.349999999999</v>
      </c>
      <c r="E66" s="35">
        <f t="shared" si="0"/>
        <v>625.67833333333328</v>
      </c>
    </row>
    <row r="67" spans="1:5" ht="67.5" customHeight="1" x14ac:dyDescent="0.25">
      <c r="A67" s="4" t="s">
        <v>198</v>
      </c>
      <c r="B67" s="5" t="s">
        <v>273</v>
      </c>
      <c r="C67" s="16">
        <v>45000</v>
      </c>
      <c r="D67" s="29">
        <v>31687.79</v>
      </c>
      <c r="E67" s="35">
        <f t="shared" si="0"/>
        <v>70.417311111111118</v>
      </c>
    </row>
    <row r="68" spans="1:5" ht="71.25" customHeight="1" x14ac:dyDescent="0.25">
      <c r="A68" s="4" t="s">
        <v>199</v>
      </c>
      <c r="B68" s="5" t="s">
        <v>274</v>
      </c>
      <c r="C68" s="16">
        <v>191000</v>
      </c>
      <c r="D68" s="29">
        <v>112.86</v>
      </c>
      <c r="E68" s="35">
        <f t="shared" si="0"/>
        <v>5.9089005235602093E-2</v>
      </c>
    </row>
    <row r="69" spans="1:5" ht="36" customHeight="1" x14ac:dyDescent="0.25">
      <c r="A69" s="2" t="s">
        <v>23</v>
      </c>
      <c r="B69" s="3" t="s">
        <v>157</v>
      </c>
      <c r="C69" s="15">
        <f>C70+C77</f>
        <v>9551700</v>
      </c>
      <c r="D69" s="15">
        <f>D70+D77</f>
        <v>4375464.21</v>
      </c>
      <c r="E69" s="36">
        <f t="shared" si="0"/>
        <v>45.808224818618676</v>
      </c>
    </row>
    <row r="70" spans="1:5" ht="15.75" x14ac:dyDescent="0.25">
      <c r="A70" s="6" t="s">
        <v>24</v>
      </c>
      <c r="B70" s="7" t="s">
        <v>25</v>
      </c>
      <c r="C70" s="17">
        <f>C74+C71</f>
        <v>9501700</v>
      </c>
      <c r="D70" s="17">
        <f>D74+D71</f>
        <v>3941260</v>
      </c>
      <c r="E70" s="34">
        <f t="shared" si="0"/>
        <v>41.479524716629655</v>
      </c>
    </row>
    <row r="71" spans="1:5" ht="15.75" x14ac:dyDescent="0.25">
      <c r="A71" s="6" t="s">
        <v>177</v>
      </c>
      <c r="B71" s="7" t="s">
        <v>163</v>
      </c>
      <c r="C71" s="17">
        <f>C72</f>
        <v>67000</v>
      </c>
      <c r="D71" s="17">
        <f>D72</f>
        <v>20000</v>
      </c>
      <c r="E71" s="34">
        <f t="shared" si="0"/>
        <v>29.850746268656714</v>
      </c>
    </row>
    <row r="72" spans="1:5" ht="47.25" x14ac:dyDescent="0.25">
      <c r="A72" s="6" t="s">
        <v>164</v>
      </c>
      <c r="B72" s="7" t="s">
        <v>165</v>
      </c>
      <c r="C72" s="17">
        <f>C73</f>
        <v>67000</v>
      </c>
      <c r="D72" s="17">
        <f>D73</f>
        <v>20000</v>
      </c>
      <c r="E72" s="34">
        <f t="shared" si="0"/>
        <v>29.850746268656714</v>
      </c>
    </row>
    <row r="73" spans="1:5" ht="48" customHeight="1" x14ac:dyDescent="0.25">
      <c r="A73" s="4" t="s">
        <v>166</v>
      </c>
      <c r="B73" s="5" t="s">
        <v>165</v>
      </c>
      <c r="C73" s="16">
        <v>67000</v>
      </c>
      <c r="D73" s="29">
        <v>20000</v>
      </c>
      <c r="E73" s="35">
        <f t="shared" si="0"/>
        <v>29.850746268656714</v>
      </c>
    </row>
    <row r="74" spans="1:5" ht="31.5" x14ac:dyDescent="0.25">
      <c r="A74" s="6" t="s">
        <v>26</v>
      </c>
      <c r="B74" s="7" t="s">
        <v>136</v>
      </c>
      <c r="C74" s="17">
        <f>C75</f>
        <v>9434700</v>
      </c>
      <c r="D74" s="17">
        <f>D75</f>
        <v>3921260</v>
      </c>
      <c r="E74" s="34">
        <f t="shared" si="0"/>
        <v>41.562105843323053</v>
      </c>
    </row>
    <row r="75" spans="1:5" ht="47.25" x14ac:dyDescent="0.25">
      <c r="A75" s="6" t="s">
        <v>27</v>
      </c>
      <c r="B75" s="7" t="s">
        <v>137</v>
      </c>
      <c r="C75" s="17">
        <f>C76</f>
        <v>9434700</v>
      </c>
      <c r="D75" s="17">
        <f>D76</f>
        <v>3921260</v>
      </c>
      <c r="E75" s="34">
        <f t="shared" si="0"/>
        <v>41.562105843323053</v>
      </c>
    </row>
    <row r="76" spans="1:5" ht="39.75" customHeight="1" x14ac:dyDescent="0.25">
      <c r="A76" s="4" t="s">
        <v>28</v>
      </c>
      <c r="B76" s="5" t="s">
        <v>275</v>
      </c>
      <c r="C76" s="16">
        <v>9434700</v>
      </c>
      <c r="D76" s="30">
        <v>3921260</v>
      </c>
      <c r="E76" s="35">
        <f t="shared" si="0"/>
        <v>41.562105843323053</v>
      </c>
    </row>
    <row r="77" spans="1:5" ht="15.75" x14ac:dyDescent="0.25">
      <c r="A77" s="2" t="s">
        <v>77</v>
      </c>
      <c r="B77" s="3" t="s">
        <v>78</v>
      </c>
      <c r="C77" s="15">
        <f>C78+C82</f>
        <v>50000</v>
      </c>
      <c r="D77" s="15">
        <f>D78+D82</f>
        <v>434204.21</v>
      </c>
      <c r="E77" s="36">
        <f t="shared" ref="E77:E140" si="1">D77/C77*100</f>
        <v>868.40842000000009</v>
      </c>
    </row>
    <row r="78" spans="1:5" ht="47.25" x14ac:dyDescent="0.25">
      <c r="A78" s="4" t="s">
        <v>79</v>
      </c>
      <c r="B78" s="7" t="s">
        <v>138</v>
      </c>
      <c r="C78" s="17">
        <f>C79</f>
        <v>50000</v>
      </c>
      <c r="D78" s="17">
        <f>D79</f>
        <v>20181.82</v>
      </c>
      <c r="E78" s="34">
        <f t="shared" si="1"/>
        <v>40.363640000000004</v>
      </c>
    </row>
    <row r="79" spans="1:5" ht="47.25" x14ac:dyDescent="0.25">
      <c r="A79" s="4" t="s">
        <v>80</v>
      </c>
      <c r="B79" s="7" t="s">
        <v>82</v>
      </c>
      <c r="C79" s="17">
        <f>C80+C81</f>
        <v>50000</v>
      </c>
      <c r="D79" s="17">
        <f>D80+D81</f>
        <v>20181.82</v>
      </c>
      <c r="E79" s="34">
        <f t="shared" si="1"/>
        <v>40.363640000000004</v>
      </c>
    </row>
    <row r="80" spans="1:5" ht="48.75" customHeight="1" x14ac:dyDescent="0.25">
      <c r="A80" s="4" t="s">
        <v>81</v>
      </c>
      <c r="B80" s="5" t="s">
        <v>82</v>
      </c>
      <c r="C80" s="16">
        <v>50000</v>
      </c>
      <c r="D80" s="29">
        <v>7574.7</v>
      </c>
      <c r="E80" s="35">
        <f t="shared" si="1"/>
        <v>15.149399999999998</v>
      </c>
    </row>
    <row r="81" spans="1:5" ht="48.75" customHeight="1" x14ac:dyDescent="0.25">
      <c r="A81" s="4" t="s">
        <v>430</v>
      </c>
      <c r="B81" s="5" t="s">
        <v>82</v>
      </c>
      <c r="C81" s="16">
        <v>0</v>
      </c>
      <c r="D81" s="29">
        <v>12607.12</v>
      </c>
      <c r="E81" s="35">
        <v>0</v>
      </c>
    </row>
    <row r="82" spans="1:5" ht="48.75" customHeight="1" x14ac:dyDescent="0.25">
      <c r="A82" s="6" t="s">
        <v>80</v>
      </c>
      <c r="B82" s="7" t="s">
        <v>82</v>
      </c>
      <c r="C82" s="17">
        <f>C83+C84</f>
        <v>0</v>
      </c>
      <c r="D82" s="17">
        <f>D83+D84</f>
        <v>414022.39</v>
      </c>
      <c r="E82" s="35">
        <v>0</v>
      </c>
    </row>
    <row r="83" spans="1:5" ht="48.75" customHeight="1" x14ac:dyDescent="0.25">
      <c r="A83" s="4" t="s">
        <v>81</v>
      </c>
      <c r="B83" s="5" t="s">
        <v>82</v>
      </c>
      <c r="C83" s="16">
        <v>0</v>
      </c>
      <c r="D83" s="29">
        <v>403421.96</v>
      </c>
      <c r="E83" s="35">
        <v>0</v>
      </c>
    </row>
    <row r="84" spans="1:5" ht="48.75" customHeight="1" x14ac:dyDescent="0.25">
      <c r="A84" s="4" t="s">
        <v>430</v>
      </c>
      <c r="B84" s="5" t="s">
        <v>82</v>
      </c>
      <c r="C84" s="16">
        <v>0</v>
      </c>
      <c r="D84" s="29">
        <v>10600.43</v>
      </c>
      <c r="E84" s="35">
        <v>0</v>
      </c>
    </row>
    <row r="85" spans="1:5" ht="37.5" customHeight="1" x14ac:dyDescent="0.25">
      <c r="A85" s="2" t="s">
        <v>61</v>
      </c>
      <c r="B85" s="3" t="s">
        <v>158</v>
      </c>
      <c r="C85" s="15">
        <f>C86+C97</f>
        <v>1522000</v>
      </c>
      <c r="D85" s="15">
        <f>D86+D97</f>
        <v>995893.16</v>
      </c>
      <c r="E85" s="36">
        <f t="shared" si="1"/>
        <v>65.433190538764791</v>
      </c>
    </row>
    <row r="86" spans="1:5" ht="47.25" x14ac:dyDescent="0.25">
      <c r="A86" s="2" t="s">
        <v>62</v>
      </c>
      <c r="B86" s="3" t="s">
        <v>139</v>
      </c>
      <c r="C86" s="15">
        <f>C87+C91+C94</f>
        <v>1250000</v>
      </c>
      <c r="D86" s="15">
        <f>D87+D91+D94</f>
        <v>859476.5</v>
      </c>
      <c r="E86" s="36">
        <f t="shared" si="1"/>
        <v>68.758120000000005</v>
      </c>
    </row>
    <row r="87" spans="1:5" ht="31.5" x14ac:dyDescent="0.25">
      <c r="A87" s="6" t="s">
        <v>29</v>
      </c>
      <c r="B87" s="7" t="s">
        <v>30</v>
      </c>
      <c r="C87" s="17">
        <f>C88+C89</f>
        <v>610000</v>
      </c>
      <c r="D87" s="17">
        <f>D88+D89</f>
        <v>529966</v>
      </c>
      <c r="E87" s="34">
        <f t="shared" si="1"/>
        <v>86.879672131147544</v>
      </c>
    </row>
    <row r="88" spans="1:5" ht="74.25" customHeight="1" x14ac:dyDescent="0.25">
      <c r="A88" s="4" t="s">
        <v>31</v>
      </c>
      <c r="B88" s="5" t="s">
        <v>276</v>
      </c>
      <c r="C88" s="16">
        <v>500000</v>
      </c>
      <c r="D88" s="29">
        <v>524075.56</v>
      </c>
      <c r="E88" s="34">
        <f t="shared" si="1"/>
        <v>104.815112</v>
      </c>
    </row>
    <row r="89" spans="1:5" ht="51.75" customHeight="1" x14ac:dyDescent="0.25">
      <c r="A89" s="4" t="s">
        <v>32</v>
      </c>
      <c r="B89" s="5" t="s">
        <v>277</v>
      </c>
      <c r="C89" s="16">
        <v>110000</v>
      </c>
      <c r="D89" s="29">
        <v>5890.44</v>
      </c>
      <c r="E89" s="35">
        <f t="shared" si="1"/>
        <v>5.3549454545454536</v>
      </c>
    </row>
    <row r="90" spans="1:5" ht="47.25" x14ac:dyDescent="0.25">
      <c r="A90" s="6" t="s">
        <v>178</v>
      </c>
      <c r="B90" s="7" t="s">
        <v>126</v>
      </c>
      <c r="C90" s="17">
        <f>C91</f>
        <v>50000</v>
      </c>
      <c r="D90" s="17">
        <f>D91</f>
        <v>0</v>
      </c>
      <c r="E90" s="34">
        <f t="shared" si="1"/>
        <v>0</v>
      </c>
    </row>
    <row r="91" spans="1:5" ht="63" x14ac:dyDescent="0.25">
      <c r="A91" s="6" t="s">
        <v>74</v>
      </c>
      <c r="B91" s="7" t="s">
        <v>75</v>
      </c>
      <c r="C91" s="17">
        <f>C92</f>
        <v>50000</v>
      </c>
      <c r="D91" s="17">
        <f>D92</f>
        <v>0</v>
      </c>
      <c r="E91" s="34">
        <f t="shared" si="1"/>
        <v>0</v>
      </c>
    </row>
    <row r="92" spans="1:5" ht="68.25" customHeight="1" x14ac:dyDescent="0.25">
      <c r="A92" s="4" t="s">
        <v>76</v>
      </c>
      <c r="B92" s="5" t="s">
        <v>75</v>
      </c>
      <c r="C92" s="16">
        <v>50000</v>
      </c>
      <c r="D92" s="29">
        <v>0</v>
      </c>
      <c r="E92" s="35">
        <f t="shared" si="1"/>
        <v>0</v>
      </c>
    </row>
    <row r="93" spans="1:5" ht="63" x14ac:dyDescent="0.25">
      <c r="A93" s="6" t="s">
        <v>140</v>
      </c>
      <c r="B93" s="8" t="s">
        <v>141</v>
      </c>
      <c r="C93" s="17">
        <f>C94</f>
        <v>590000</v>
      </c>
      <c r="D93" s="17">
        <f>D94</f>
        <v>329510.5</v>
      </c>
      <c r="E93" s="34">
        <f t="shared" si="1"/>
        <v>55.849237288135591</v>
      </c>
    </row>
    <row r="94" spans="1:5" ht="94.5" x14ac:dyDescent="0.25">
      <c r="A94" s="6" t="s">
        <v>117</v>
      </c>
      <c r="B94" s="8" t="s">
        <v>127</v>
      </c>
      <c r="C94" s="17">
        <f>C95+C96</f>
        <v>590000</v>
      </c>
      <c r="D94" s="17">
        <f>D95+D96</f>
        <v>329510.5</v>
      </c>
      <c r="E94" s="34">
        <f t="shared" si="1"/>
        <v>55.849237288135591</v>
      </c>
    </row>
    <row r="95" spans="1:5" ht="111.75" customHeight="1" x14ac:dyDescent="0.25">
      <c r="A95" s="4" t="s">
        <v>116</v>
      </c>
      <c r="B95" s="13" t="s">
        <v>127</v>
      </c>
      <c r="C95" s="16">
        <v>200000</v>
      </c>
      <c r="D95" s="29">
        <v>201480.89</v>
      </c>
      <c r="E95" s="35">
        <f t="shared" si="1"/>
        <v>100.74044500000001</v>
      </c>
    </row>
    <row r="96" spans="1:5" ht="111.75" customHeight="1" x14ac:dyDescent="0.25">
      <c r="A96" s="4" t="s">
        <v>194</v>
      </c>
      <c r="B96" s="13" t="s">
        <v>278</v>
      </c>
      <c r="C96" s="16">
        <v>390000</v>
      </c>
      <c r="D96" s="29">
        <v>128029.61</v>
      </c>
      <c r="E96" s="35">
        <f t="shared" si="1"/>
        <v>32.828105128205124</v>
      </c>
    </row>
    <row r="97" spans="1:5" ht="31.5" x14ac:dyDescent="0.25">
      <c r="A97" s="2" t="s">
        <v>167</v>
      </c>
      <c r="B97" s="14" t="s">
        <v>168</v>
      </c>
      <c r="C97" s="15">
        <f>C98</f>
        <v>272000</v>
      </c>
      <c r="D97" s="15">
        <f>D98</f>
        <v>136416.66</v>
      </c>
      <c r="E97" s="36">
        <f t="shared" si="1"/>
        <v>50.15318382352941</v>
      </c>
    </row>
    <row r="98" spans="1:5" ht="47.25" x14ac:dyDescent="0.25">
      <c r="A98" s="6" t="s">
        <v>169</v>
      </c>
      <c r="B98" s="8" t="s">
        <v>182</v>
      </c>
      <c r="C98" s="17">
        <f>C99</f>
        <v>272000</v>
      </c>
      <c r="D98" s="17">
        <f>D99</f>
        <v>136416.66</v>
      </c>
      <c r="E98" s="34">
        <f t="shared" si="1"/>
        <v>50.15318382352941</v>
      </c>
    </row>
    <row r="99" spans="1:5" ht="60" customHeight="1" x14ac:dyDescent="0.25">
      <c r="A99" s="4" t="s">
        <v>170</v>
      </c>
      <c r="B99" s="13" t="s">
        <v>182</v>
      </c>
      <c r="C99" s="16">
        <v>272000</v>
      </c>
      <c r="D99" s="29">
        <v>136416.66</v>
      </c>
      <c r="E99" s="35">
        <f t="shared" si="1"/>
        <v>50.15318382352941</v>
      </c>
    </row>
    <row r="100" spans="1:5" ht="24.75" customHeight="1" x14ac:dyDescent="0.25">
      <c r="A100" s="2" t="s">
        <v>33</v>
      </c>
      <c r="B100" s="19" t="s">
        <v>142</v>
      </c>
      <c r="C100" s="15">
        <f>SUM(C101:C140)</f>
        <v>1211856</v>
      </c>
      <c r="D100" s="15">
        <f>SUM(D101:D140)</f>
        <v>693789.41</v>
      </c>
      <c r="E100" s="36">
        <f t="shared" si="1"/>
        <v>57.250152658401667</v>
      </c>
    </row>
    <row r="101" spans="1:5" ht="111.75" customHeight="1" x14ac:dyDescent="0.25">
      <c r="A101" s="4" t="s">
        <v>431</v>
      </c>
      <c r="B101" s="33" t="s">
        <v>432</v>
      </c>
      <c r="C101" s="16">
        <v>0</v>
      </c>
      <c r="D101" s="29">
        <v>800</v>
      </c>
      <c r="E101" s="34">
        <v>0</v>
      </c>
    </row>
    <row r="102" spans="1:5" ht="101.25" customHeight="1" x14ac:dyDescent="0.25">
      <c r="A102" s="4" t="s">
        <v>218</v>
      </c>
      <c r="B102" s="13" t="s">
        <v>283</v>
      </c>
      <c r="C102" s="16">
        <v>5833</v>
      </c>
      <c r="D102" s="29">
        <v>30000</v>
      </c>
      <c r="E102" s="35">
        <f t="shared" si="1"/>
        <v>514.31510372021251</v>
      </c>
    </row>
    <row r="103" spans="1:5" ht="108" customHeight="1" x14ac:dyDescent="0.25">
      <c r="A103" s="4" t="s">
        <v>219</v>
      </c>
      <c r="B103" s="13" t="s">
        <v>284</v>
      </c>
      <c r="C103" s="16">
        <v>1667</v>
      </c>
      <c r="D103" s="29">
        <v>58.74</v>
      </c>
      <c r="E103" s="35">
        <f t="shared" si="1"/>
        <v>3.5236952609478109</v>
      </c>
    </row>
    <row r="104" spans="1:5" ht="91.5" customHeight="1" x14ac:dyDescent="0.25">
      <c r="A104" s="4" t="s">
        <v>220</v>
      </c>
      <c r="B104" s="13" t="s">
        <v>285</v>
      </c>
      <c r="C104" s="16">
        <v>1833</v>
      </c>
      <c r="D104" s="29">
        <v>3000</v>
      </c>
      <c r="E104" s="35">
        <f t="shared" si="1"/>
        <v>163.66612111292963</v>
      </c>
    </row>
    <row r="105" spans="1:5" ht="133.5" customHeight="1" x14ac:dyDescent="0.25">
      <c r="A105" s="40" t="s">
        <v>462</v>
      </c>
      <c r="B105" s="20" t="s">
        <v>463</v>
      </c>
      <c r="C105" s="18">
        <v>0</v>
      </c>
      <c r="D105" s="29">
        <v>2500</v>
      </c>
      <c r="E105" s="35">
        <v>0</v>
      </c>
    </row>
    <row r="106" spans="1:5" ht="201" customHeight="1" x14ac:dyDescent="0.25">
      <c r="A106" s="24" t="s">
        <v>221</v>
      </c>
      <c r="B106" s="20" t="s">
        <v>286</v>
      </c>
      <c r="C106" s="18">
        <v>1333</v>
      </c>
      <c r="D106" s="29">
        <v>0</v>
      </c>
      <c r="E106" s="35">
        <f t="shared" si="1"/>
        <v>0</v>
      </c>
    </row>
    <row r="107" spans="1:5" ht="159.75" customHeight="1" x14ac:dyDescent="0.25">
      <c r="A107" s="4" t="s">
        <v>222</v>
      </c>
      <c r="B107" s="13" t="s">
        <v>287</v>
      </c>
      <c r="C107" s="16">
        <v>3124</v>
      </c>
      <c r="D107" s="29">
        <v>2000</v>
      </c>
      <c r="E107" s="35">
        <f t="shared" si="1"/>
        <v>64.020486555697815</v>
      </c>
    </row>
    <row r="108" spans="1:5" ht="196.5" customHeight="1" x14ac:dyDescent="0.25">
      <c r="A108" s="4" t="s">
        <v>223</v>
      </c>
      <c r="B108" s="5" t="s">
        <v>288</v>
      </c>
      <c r="C108" s="16">
        <v>5833</v>
      </c>
      <c r="D108" s="29">
        <v>0</v>
      </c>
      <c r="E108" s="35">
        <f t="shared" si="1"/>
        <v>0</v>
      </c>
    </row>
    <row r="109" spans="1:5" ht="141.75" x14ac:dyDescent="0.25">
      <c r="A109" s="4" t="s">
        <v>224</v>
      </c>
      <c r="B109" s="5" t="s">
        <v>289</v>
      </c>
      <c r="C109" s="16">
        <v>73074</v>
      </c>
      <c r="D109" s="29">
        <v>30644.880000000001</v>
      </c>
      <c r="E109" s="35">
        <f t="shared" si="1"/>
        <v>41.936776418425161</v>
      </c>
    </row>
    <row r="110" spans="1:5" ht="126" x14ac:dyDescent="0.25">
      <c r="A110" s="4" t="s">
        <v>225</v>
      </c>
      <c r="B110" s="5" t="s">
        <v>290</v>
      </c>
      <c r="C110" s="16">
        <v>1238</v>
      </c>
      <c r="D110" s="29">
        <v>150</v>
      </c>
      <c r="E110" s="35">
        <f t="shared" si="1"/>
        <v>12.116316639741518</v>
      </c>
    </row>
    <row r="111" spans="1:5" ht="141.75" x14ac:dyDescent="0.25">
      <c r="A111" s="4" t="s">
        <v>226</v>
      </c>
      <c r="B111" s="5" t="s">
        <v>291</v>
      </c>
      <c r="C111" s="16">
        <v>5190</v>
      </c>
      <c r="D111" s="29">
        <v>10027.549999999999</v>
      </c>
      <c r="E111" s="35">
        <f t="shared" si="1"/>
        <v>193.20905587668594</v>
      </c>
    </row>
    <row r="112" spans="1:5" ht="126" x14ac:dyDescent="0.25">
      <c r="A112" s="4" t="s">
        <v>227</v>
      </c>
      <c r="B112" s="5" t="s">
        <v>292</v>
      </c>
      <c r="C112" s="16">
        <v>3022</v>
      </c>
      <c r="D112" s="29">
        <v>2000</v>
      </c>
      <c r="E112" s="35">
        <f t="shared" si="1"/>
        <v>66.181336863004631</v>
      </c>
    </row>
    <row r="113" spans="1:5" ht="110.25" x14ac:dyDescent="0.25">
      <c r="A113" s="4" t="s">
        <v>172</v>
      </c>
      <c r="B113" s="5" t="s">
        <v>279</v>
      </c>
      <c r="C113" s="16">
        <v>5000</v>
      </c>
      <c r="D113" s="29">
        <v>0</v>
      </c>
      <c r="E113" s="35">
        <f t="shared" si="1"/>
        <v>0</v>
      </c>
    </row>
    <row r="114" spans="1:5" ht="129" customHeight="1" x14ac:dyDescent="0.25">
      <c r="A114" s="4" t="s">
        <v>228</v>
      </c>
      <c r="B114" s="13" t="s">
        <v>293</v>
      </c>
      <c r="C114" s="16">
        <v>500</v>
      </c>
      <c r="D114" s="29">
        <v>0</v>
      </c>
      <c r="E114" s="35">
        <f t="shared" si="1"/>
        <v>0</v>
      </c>
    </row>
    <row r="115" spans="1:5" ht="173.25" x14ac:dyDescent="0.25">
      <c r="A115" s="4" t="s">
        <v>229</v>
      </c>
      <c r="B115" s="5" t="s">
        <v>294</v>
      </c>
      <c r="C115" s="16">
        <v>8321</v>
      </c>
      <c r="D115" s="29">
        <v>2000</v>
      </c>
      <c r="E115" s="35">
        <f t="shared" si="1"/>
        <v>24.035572647518329</v>
      </c>
    </row>
    <row r="116" spans="1:5" ht="110.25" x14ac:dyDescent="0.25">
      <c r="A116" s="4" t="s">
        <v>171</v>
      </c>
      <c r="B116" s="5" t="s">
        <v>280</v>
      </c>
      <c r="C116" s="16">
        <v>9000</v>
      </c>
      <c r="D116" s="29">
        <v>0</v>
      </c>
      <c r="E116" s="35">
        <f t="shared" si="1"/>
        <v>0</v>
      </c>
    </row>
    <row r="117" spans="1:5" ht="93" customHeight="1" x14ac:dyDescent="0.25">
      <c r="A117" s="4" t="s">
        <v>230</v>
      </c>
      <c r="B117" s="13" t="s">
        <v>295</v>
      </c>
      <c r="C117" s="16">
        <v>500</v>
      </c>
      <c r="D117" s="29">
        <v>0</v>
      </c>
      <c r="E117" s="35">
        <f t="shared" si="1"/>
        <v>0</v>
      </c>
    </row>
    <row r="118" spans="1:5" ht="87.75" customHeight="1" x14ac:dyDescent="0.25">
      <c r="A118" s="4" t="s">
        <v>231</v>
      </c>
      <c r="B118" s="13" t="s">
        <v>296</v>
      </c>
      <c r="C118" s="16">
        <v>5134</v>
      </c>
      <c r="D118" s="29">
        <v>3000</v>
      </c>
      <c r="E118" s="35">
        <f t="shared" si="1"/>
        <v>58.433969614335801</v>
      </c>
    </row>
    <row r="119" spans="1:5" ht="137.25" customHeight="1" x14ac:dyDescent="0.25">
      <c r="A119" s="4" t="s">
        <v>232</v>
      </c>
      <c r="B119" s="13" t="s">
        <v>297</v>
      </c>
      <c r="C119" s="16">
        <v>2500</v>
      </c>
      <c r="D119" s="29">
        <v>12500</v>
      </c>
      <c r="E119" s="35">
        <f t="shared" si="1"/>
        <v>500</v>
      </c>
    </row>
    <row r="120" spans="1:5" ht="141.75" x14ac:dyDescent="0.25">
      <c r="A120" s="4" t="s">
        <v>233</v>
      </c>
      <c r="B120" s="5" t="s">
        <v>298</v>
      </c>
      <c r="C120" s="16">
        <v>2042</v>
      </c>
      <c r="D120" s="29">
        <v>1600</v>
      </c>
      <c r="E120" s="35">
        <f t="shared" si="1"/>
        <v>78.354554358472086</v>
      </c>
    </row>
    <row r="121" spans="1:5" ht="204.75" x14ac:dyDescent="0.25">
      <c r="A121" s="4" t="s">
        <v>234</v>
      </c>
      <c r="B121" s="5" t="s">
        <v>299</v>
      </c>
      <c r="C121" s="16">
        <v>552</v>
      </c>
      <c r="D121" s="29">
        <v>450</v>
      </c>
      <c r="E121" s="35">
        <f t="shared" si="1"/>
        <v>81.521739130434781</v>
      </c>
    </row>
    <row r="122" spans="1:5" ht="189" x14ac:dyDescent="0.25">
      <c r="A122" s="4" t="s">
        <v>235</v>
      </c>
      <c r="B122" s="5" t="s">
        <v>300</v>
      </c>
      <c r="C122" s="16">
        <v>50</v>
      </c>
      <c r="D122" s="29">
        <v>0</v>
      </c>
      <c r="E122" s="35">
        <f t="shared" si="1"/>
        <v>0</v>
      </c>
    </row>
    <row r="123" spans="1:5" ht="126" x14ac:dyDescent="0.25">
      <c r="A123" s="4" t="s">
        <v>236</v>
      </c>
      <c r="B123" s="5" t="s">
        <v>301</v>
      </c>
      <c r="C123" s="16">
        <v>167</v>
      </c>
      <c r="D123" s="29">
        <v>0</v>
      </c>
      <c r="E123" s="35">
        <f t="shared" si="1"/>
        <v>0</v>
      </c>
    </row>
    <row r="124" spans="1:5" ht="173.25" x14ac:dyDescent="0.25">
      <c r="A124" s="4" t="s">
        <v>237</v>
      </c>
      <c r="B124" s="5" t="s">
        <v>302</v>
      </c>
      <c r="C124" s="16">
        <v>838</v>
      </c>
      <c r="D124" s="29">
        <v>0</v>
      </c>
      <c r="E124" s="35">
        <f t="shared" si="1"/>
        <v>0</v>
      </c>
    </row>
    <row r="125" spans="1:5" ht="189" x14ac:dyDescent="0.25">
      <c r="A125" s="4" t="s">
        <v>238</v>
      </c>
      <c r="B125" s="5" t="s">
        <v>303</v>
      </c>
      <c r="C125" s="16">
        <v>4387</v>
      </c>
      <c r="D125" s="29">
        <v>4250</v>
      </c>
      <c r="E125" s="35">
        <f t="shared" si="1"/>
        <v>96.877136995669019</v>
      </c>
    </row>
    <row r="126" spans="1:5" ht="126" x14ac:dyDescent="0.25">
      <c r="A126" s="4" t="s">
        <v>239</v>
      </c>
      <c r="B126" s="5" t="s">
        <v>304</v>
      </c>
      <c r="C126" s="16">
        <v>583</v>
      </c>
      <c r="D126" s="29">
        <v>0</v>
      </c>
      <c r="E126" s="35">
        <f t="shared" si="1"/>
        <v>0</v>
      </c>
    </row>
    <row r="127" spans="1:5" ht="220.5" x14ac:dyDescent="0.25">
      <c r="A127" s="4" t="s">
        <v>240</v>
      </c>
      <c r="B127" s="5" t="s">
        <v>305</v>
      </c>
      <c r="C127" s="16">
        <v>9100</v>
      </c>
      <c r="D127" s="29">
        <v>35000</v>
      </c>
      <c r="E127" s="35">
        <f t="shared" si="1"/>
        <v>384.61538461538464</v>
      </c>
    </row>
    <row r="128" spans="1:5" ht="126" x14ac:dyDescent="0.25">
      <c r="A128" s="4" t="s">
        <v>241</v>
      </c>
      <c r="B128" s="5" t="s">
        <v>306</v>
      </c>
      <c r="C128" s="16">
        <v>600</v>
      </c>
      <c r="D128" s="29">
        <v>150</v>
      </c>
      <c r="E128" s="35">
        <f t="shared" si="1"/>
        <v>25</v>
      </c>
    </row>
    <row r="129" spans="1:5" ht="126" x14ac:dyDescent="0.25">
      <c r="A129" s="4" t="s">
        <v>250</v>
      </c>
      <c r="B129" s="5" t="s">
        <v>307</v>
      </c>
      <c r="C129" s="16">
        <v>167</v>
      </c>
      <c r="D129" s="29">
        <v>0</v>
      </c>
      <c r="E129" s="35">
        <f t="shared" si="1"/>
        <v>0</v>
      </c>
    </row>
    <row r="130" spans="1:5" ht="173.25" x14ac:dyDescent="0.25">
      <c r="A130" s="4" t="s">
        <v>242</v>
      </c>
      <c r="B130" s="5" t="s">
        <v>308</v>
      </c>
      <c r="C130" s="16">
        <v>3333</v>
      </c>
      <c r="D130" s="29">
        <v>0</v>
      </c>
      <c r="E130" s="35">
        <f t="shared" si="1"/>
        <v>0</v>
      </c>
    </row>
    <row r="131" spans="1:5" ht="110.25" x14ac:dyDescent="0.25">
      <c r="A131" s="4" t="s">
        <v>243</v>
      </c>
      <c r="B131" s="5" t="s">
        <v>309</v>
      </c>
      <c r="C131" s="16">
        <v>5172</v>
      </c>
      <c r="D131" s="29">
        <v>1000</v>
      </c>
      <c r="E131" s="35">
        <f t="shared" si="1"/>
        <v>19.334880123743233</v>
      </c>
    </row>
    <row r="132" spans="1:5" ht="127.5" customHeight="1" x14ac:dyDescent="0.25">
      <c r="A132" s="4" t="s">
        <v>464</v>
      </c>
      <c r="B132" s="13" t="s">
        <v>465</v>
      </c>
      <c r="C132" s="16">
        <v>0</v>
      </c>
      <c r="D132" s="29">
        <v>750</v>
      </c>
      <c r="E132" s="35">
        <v>0</v>
      </c>
    </row>
    <row r="133" spans="1:5" ht="157.5" x14ac:dyDescent="0.25">
      <c r="A133" s="4" t="s">
        <v>244</v>
      </c>
      <c r="B133" s="5" t="s">
        <v>310</v>
      </c>
      <c r="C133" s="16">
        <v>4167</v>
      </c>
      <c r="D133" s="29">
        <v>0</v>
      </c>
      <c r="E133" s="35">
        <f t="shared" si="1"/>
        <v>0</v>
      </c>
    </row>
    <row r="134" spans="1:5" ht="283.5" x14ac:dyDescent="0.25">
      <c r="A134" s="4" t="s">
        <v>245</v>
      </c>
      <c r="B134" s="5" t="s">
        <v>311</v>
      </c>
      <c r="C134" s="16">
        <v>833</v>
      </c>
      <c r="D134" s="29">
        <v>0</v>
      </c>
      <c r="E134" s="35">
        <f t="shared" si="1"/>
        <v>0</v>
      </c>
    </row>
    <row r="135" spans="1:5" ht="108.75" customHeight="1" x14ac:dyDescent="0.25">
      <c r="A135" s="4" t="s">
        <v>251</v>
      </c>
      <c r="B135" s="13" t="s">
        <v>312</v>
      </c>
      <c r="C135" s="16">
        <v>833</v>
      </c>
      <c r="D135" s="29">
        <v>1889.19</v>
      </c>
      <c r="E135" s="35">
        <f t="shared" si="1"/>
        <v>226.79351740696282</v>
      </c>
    </row>
    <row r="136" spans="1:5" ht="141.75" x14ac:dyDescent="0.25">
      <c r="A136" s="4" t="s">
        <v>246</v>
      </c>
      <c r="B136" s="5" t="s">
        <v>313</v>
      </c>
      <c r="C136" s="16">
        <v>5921</v>
      </c>
      <c r="D136" s="29">
        <v>4056.82</v>
      </c>
      <c r="E136" s="35">
        <f t="shared" si="1"/>
        <v>68.515791251477793</v>
      </c>
    </row>
    <row r="137" spans="1:5" ht="126" x14ac:dyDescent="0.25">
      <c r="A137" s="4" t="s">
        <v>247</v>
      </c>
      <c r="B137" s="5" t="s">
        <v>314</v>
      </c>
      <c r="C137" s="16">
        <v>54729</v>
      </c>
      <c r="D137" s="29">
        <v>45440.81</v>
      </c>
      <c r="E137" s="35">
        <f t="shared" si="1"/>
        <v>83.028759889638025</v>
      </c>
    </row>
    <row r="138" spans="1:5" ht="173.25" x14ac:dyDescent="0.25">
      <c r="A138" s="4" t="s">
        <v>248</v>
      </c>
      <c r="B138" s="5" t="s">
        <v>281</v>
      </c>
      <c r="C138" s="16">
        <v>35280</v>
      </c>
      <c r="D138" s="29">
        <v>17500</v>
      </c>
      <c r="E138" s="35">
        <f t="shared" si="1"/>
        <v>49.603174603174608</v>
      </c>
    </row>
    <row r="139" spans="1:5" ht="90.75" customHeight="1" x14ac:dyDescent="0.25">
      <c r="A139" s="4" t="s">
        <v>433</v>
      </c>
      <c r="B139" s="5" t="s">
        <v>434</v>
      </c>
      <c r="C139" s="16">
        <v>0</v>
      </c>
      <c r="D139" s="29">
        <v>111.92</v>
      </c>
      <c r="E139" s="35">
        <v>0</v>
      </c>
    </row>
    <row r="140" spans="1:5" ht="186" customHeight="1" x14ac:dyDescent="0.25">
      <c r="A140" s="4" t="s">
        <v>252</v>
      </c>
      <c r="B140" s="5" t="s">
        <v>282</v>
      </c>
      <c r="C140" s="16">
        <v>950000</v>
      </c>
      <c r="D140" s="29">
        <v>482909.5</v>
      </c>
      <c r="E140" s="35">
        <f t="shared" si="1"/>
        <v>50.832578947368425</v>
      </c>
    </row>
    <row r="141" spans="1:5" ht="44.25" customHeight="1" x14ac:dyDescent="0.25">
      <c r="A141" s="2" t="s">
        <v>435</v>
      </c>
      <c r="B141" s="3" t="s">
        <v>436</v>
      </c>
      <c r="C141" s="15">
        <f t="shared" ref="C141:D143" si="2">C142</f>
        <v>0</v>
      </c>
      <c r="D141" s="15">
        <f t="shared" si="2"/>
        <v>64038.98</v>
      </c>
      <c r="E141" s="36">
        <v>0</v>
      </c>
    </row>
    <row r="142" spans="1:5" ht="44.25" customHeight="1" x14ac:dyDescent="0.25">
      <c r="A142" s="6" t="s">
        <v>437</v>
      </c>
      <c r="B142" s="7" t="s">
        <v>438</v>
      </c>
      <c r="C142" s="17">
        <f t="shared" si="2"/>
        <v>0</v>
      </c>
      <c r="D142" s="17">
        <f t="shared" si="2"/>
        <v>64038.98</v>
      </c>
      <c r="E142" s="34">
        <v>0</v>
      </c>
    </row>
    <row r="143" spans="1:5" ht="44.25" customHeight="1" x14ac:dyDescent="0.25">
      <c r="A143" s="6" t="s">
        <v>439</v>
      </c>
      <c r="B143" s="7" t="s">
        <v>440</v>
      </c>
      <c r="C143" s="17">
        <f t="shared" si="2"/>
        <v>0</v>
      </c>
      <c r="D143" s="17">
        <f t="shared" si="2"/>
        <v>64038.98</v>
      </c>
      <c r="E143" s="34">
        <v>0</v>
      </c>
    </row>
    <row r="144" spans="1:5" ht="44.25" customHeight="1" x14ac:dyDescent="0.25">
      <c r="A144" s="4" t="s">
        <v>441</v>
      </c>
      <c r="B144" s="5" t="s">
        <v>440</v>
      </c>
      <c r="C144" s="16">
        <v>0</v>
      </c>
      <c r="D144" s="29">
        <v>64038.98</v>
      </c>
      <c r="E144" s="35">
        <v>0</v>
      </c>
    </row>
    <row r="145" spans="1:5" ht="15.75" x14ac:dyDescent="0.25">
      <c r="A145" s="2" t="s">
        <v>34</v>
      </c>
      <c r="B145" s="3" t="s">
        <v>160</v>
      </c>
      <c r="C145" s="21">
        <f>C146+C245+C249+C253</f>
        <v>1251413145.6500001</v>
      </c>
      <c r="D145" s="21">
        <f>D146+D245+D249+D253</f>
        <v>603192312.4000001</v>
      </c>
      <c r="E145" s="36">
        <f t="shared" ref="E145:E203" si="3">D145/C145*100</f>
        <v>48.200893086087426</v>
      </c>
    </row>
    <row r="146" spans="1:5" ht="47.25" x14ac:dyDescent="0.25">
      <c r="A146" s="2" t="s">
        <v>35</v>
      </c>
      <c r="B146" s="3" t="s">
        <v>143</v>
      </c>
      <c r="C146" s="15">
        <f>C147+C163+C185+C230</f>
        <v>1244813145.6500001</v>
      </c>
      <c r="D146" s="15">
        <f>D147+D163+D185+D230</f>
        <v>595008309.93000007</v>
      </c>
      <c r="E146" s="36">
        <f t="shared" si="3"/>
        <v>47.799005980074746</v>
      </c>
    </row>
    <row r="147" spans="1:5" ht="31.5" x14ac:dyDescent="0.25">
      <c r="A147" s="2" t="s">
        <v>83</v>
      </c>
      <c r="B147" s="3" t="s">
        <v>144</v>
      </c>
      <c r="C147" s="15">
        <f>C148+C158</f>
        <v>284105583</v>
      </c>
      <c r="D147" s="15">
        <f>D148+D158</f>
        <v>130943695</v>
      </c>
      <c r="E147" s="36">
        <f t="shared" si="3"/>
        <v>46.089800002275915</v>
      </c>
    </row>
    <row r="148" spans="1:5" ht="15.75" x14ac:dyDescent="0.25">
      <c r="A148" s="6" t="s">
        <v>84</v>
      </c>
      <c r="B148" s="7" t="s">
        <v>36</v>
      </c>
      <c r="C148" s="17">
        <f>C149</f>
        <v>198358000</v>
      </c>
      <c r="D148" s="17">
        <f>D149</f>
        <v>121220000</v>
      </c>
      <c r="E148" s="34">
        <f t="shared" si="3"/>
        <v>61.111727280976822</v>
      </c>
    </row>
    <row r="149" spans="1:5" ht="47.25" x14ac:dyDescent="0.25">
      <c r="A149" s="4" t="s">
        <v>85</v>
      </c>
      <c r="B149" s="5" t="s">
        <v>145</v>
      </c>
      <c r="C149" s="16">
        <v>198358000</v>
      </c>
      <c r="D149" s="29">
        <v>121220000</v>
      </c>
      <c r="E149" s="35">
        <f t="shared" si="3"/>
        <v>61.111727280976822</v>
      </c>
    </row>
    <row r="150" spans="1:5" ht="15.75" hidden="1" x14ac:dyDescent="0.25">
      <c r="A150" s="6" t="s">
        <v>121</v>
      </c>
      <c r="B150" s="22" t="s">
        <v>71</v>
      </c>
      <c r="C150" s="17"/>
      <c r="D150" s="30"/>
      <c r="E150" s="34" t="e">
        <f t="shared" si="3"/>
        <v>#DIV/0!</v>
      </c>
    </row>
    <row r="151" spans="1:5" ht="15.75" hidden="1" x14ac:dyDescent="0.25">
      <c r="A151" s="6" t="s">
        <v>123</v>
      </c>
      <c r="B151" s="7" t="s">
        <v>37</v>
      </c>
      <c r="C151" s="17"/>
      <c r="D151" s="30"/>
      <c r="E151" s="34" t="e">
        <f t="shared" si="3"/>
        <v>#DIV/0!</v>
      </c>
    </row>
    <row r="152" spans="1:5" ht="47.25" hidden="1" x14ac:dyDescent="0.25">
      <c r="A152" s="4" t="s">
        <v>122</v>
      </c>
      <c r="B152" s="5" t="s">
        <v>38</v>
      </c>
      <c r="C152" s="16"/>
      <c r="D152" s="30"/>
      <c r="E152" s="34" t="e">
        <f t="shared" si="3"/>
        <v>#DIV/0!</v>
      </c>
    </row>
    <row r="153" spans="1:5" ht="15.75" hidden="1" x14ac:dyDescent="0.25">
      <c r="A153" s="6" t="s">
        <v>183</v>
      </c>
      <c r="B153" s="7" t="s">
        <v>37</v>
      </c>
      <c r="C153" s="16">
        <f>SUM(C154:C157)</f>
        <v>59251130</v>
      </c>
      <c r="D153" s="30"/>
      <c r="E153" s="34">
        <f t="shared" si="3"/>
        <v>0</v>
      </c>
    </row>
    <row r="154" spans="1:5" ht="47.25" hidden="1" x14ac:dyDescent="0.25">
      <c r="A154" s="4" t="s">
        <v>186</v>
      </c>
      <c r="B154" s="5" t="s">
        <v>38</v>
      </c>
      <c r="C154" s="16">
        <v>35372243</v>
      </c>
      <c r="D154" s="30"/>
      <c r="E154" s="34">
        <f t="shared" si="3"/>
        <v>0</v>
      </c>
    </row>
    <row r="155" spans="1:5" ht="47.25" hidden="1" x14ac:dyDescent="0.25">
      <c r="A155" s="4" t="s">
        <v>184</v>
      </c>
      <c r="B155" s="5" t="s">
        <v>185</v>
      </c>
      <c r="C155" s="16">
        <v>20000000</v>
      </c>
      <c r="D155" s="30"/>
      <c r="E155" s="34">
        <f t="shared" si="3"/>
        <v>0</v>
      </c>
    </row>
    <row r="156" spans="1:5" ht="47.25" hidden="1" x14ac:dyDescent="0.25">
      <c r="A156" s="4" t="s">
        <v>187</v>
      </c>
      <c r="B156" s="5" t="s">
        <v>188</v>
      </c>
      <c r="C156" s="16">
        <v>260000</v>
      </c>
      <c r="D156" s="30"/>
      <c r="E156" s="34">
        <f t="shared" si="3"/>
        <v>0</v>
      </c>
    </row>
    <row r="157" spans="1:5" ht="47.25" hidden="1" x14ac:dyDescent="0.25">
      <c r="A157" s="4" t="s">
        <v>192</v>
      </c>
      <c r="B157" s="5" t="s">
        <v>193</v>
      </c>
      <c r="C157" s="16">
        <v>3618887</v>
      </c>
      <c r="D157" s="30"/>
      <c r="E157" s="34">
        <f t="shared" si="3"/>
        <v>0</v>
      </c>
    </row>
    <row r="158" spans="1:5" ht="31.5" x14ac:dyDescent="0.25">
      <c r="A158" s="6" t="s">
        <v>123</v>
      </c>
      <c r="B158" s="7" t="s">
        <v>209</v>
      </c>
      <c r="C158" s="17">
        <f>C160+C161+C162+C159</f>
        <v>85747583</v>
      </c>
      <c r="D158" s="17">
        <f>D160+D161+D162+D159</f>
        <v>9723695</v>
      </c>
      <c r="E158" s="34">
        <f t="shared" si="3"/>
        <v>11.33990563908956</v>
      </c>
    </row>
    <row r="159" spans="1:5" ht="47.25" x14ac:dyDescent="0.25">
      <c r="A159" s="4" t="s">
        <v>375</v>
      </c>
      <c r="B159" s="5" t="s">
        <v>38</v>
      </c>
      <c r="C159" s="16">
        <v>36716251</v>
      </c>
      <c r="D159" s="29">
        <v>4043315</v>
      </c>
      <c r="E159" s="35">
        <f t="shared" si="3"/>
        <v>11.012330752396261</v>
      </c>
    </row>
    <row r="160" spans="1:5" ht="15.75" x14ac:dyDescent="0.25">
      <c r="A160" s="4" t="s">
        <v>319</v>
      </c>
      <c r="B160" s="5" t="s">
        <v>320</v>
      </c>
      <c r="C160" s="16">
        <v>42794000</v>
      </c>
      <c r="D160" s="29">
        <v>0</v>
      </c>
      <c r="E160" s="34">
        <f t="shared" si="3"/>
        <v>0</v>
      </c>
    </row>
    <row r="161" spans="1:5" ht="47.25" x14ac:dyDescent="0.25">
      <c r="A161" s="4" t="s">
        <v>210</v>
      </c>
      <c r="B161" s="5" t="s">
        <v>215</v>
      </c>
      <c r="C161" s="16">
        <v>1261332</v>
      </c>
      <c r="D161" s="29">
        <v>704380</v>
      </c>
      <c r="E161" s="35">
        <f t="shared" si="3"/>
        <v>55.844139370126186</v>
      </c>
    </row>
    <row r="162" spans="1:5" ht="47.25" x14ac:dyDescent="0.25">
      <c r="A162" s="4" t="s">
        <v>373</v>
      </c>
      <c r="B162" s="5" t="s">
        <v>374</v>
      </c>
      <c r="C162" s="16">
        <v>4976000</v>
      </c>
      <c r="D162" s="29">
        <v>4976000</v>
      </c>
      <c r="E162" s="35">
        <f t="shared" si="3"/>
        <v>100</v>
      </c>
    </row>
    <row r="163" spans="1:5" ht="31.5" x14ac:dyDescent="0.25">
      <c r="A163" s="2" t="s">
        <v>115</v>
      </c>
      <c r="B163" s="3" t="s">
        <v>146</v>
      </c>
      <c r="C163" s="37">
        <f>C164+C170+C173+C176+C167</f>
        <v>231479265</v>
      </c>
      <c r="D163" s="37">
        <f>D164+D170+D173+D176+D167</f>
        <v>132653551.44000001</v>
      </c>
      <c r="E163" s="36">
        <f t="shared" si="3"/>
        <v>57.306882946945606</v>
      </c>
    </row>
    <row r="164" spans="1:5" ht="63" x14ac:dyDescent="0.25">
      <c r="A164" s="7" t="s">
        <v>120</v>
      </c>
      <c r="B164" s="7" t="s">
        <v>39</v>
      </c>
      <c r="C164" s="17">
        <f>C165</f>
        <v>150082809</v>
      </c>
      <c r="D164" s="17">
        <f>D165</f>
        <v>106946951.12</v>
      </c>
      <c r="E164" s="34">
        <f t="shared" si="3"/>
        <v>71.258628374952664</v>
      </c>
    </row>
    <row r="165" spans="1:5" ht="63" x14ac:dyDescent="0.25">
      <c r="A165" s="7" t="s">
        <v>119</v>
      </c>
      <c r="B165" s="7" t="s">
        <v>40</v>
      </c>
      <c r="C165" s="17">
        <f>C166</f>
        <v>150082809</v>
      </c>
      <c r="D165" s="17">
        <f>D166</f>
        <v>106946951.12</v>
      </c>
      <c r="E165" s="34">
        <f t="shared" si="3"/>
        <v>71.258628374952664</v>
      </c>
    </row>
    <row r="166" spans="1:5" ht="78.75" x14ac:dyDescent="0.25">
      <c r="A166" s="5" t="s">
        <v>324</v>
      </c>
      <c r="B166" s="5" t="s">
        <v>40</v>
      </c>
      <c r="C166" s="16">
        <v>150082809</v>
      </c>
      <c r="D166" s="29">
        <v>106946951.12</v>
      </c>
      <c r="E166" s="35">
        <f t="shared" si="3"/>
        <v>71.258628374952664</v>
      </c>
    </row>
    <row r="167" spans="1:5" ht="51.75" customHeight="1" x14ac:dyDescent="0.25">
      <c r="A167" s="7" t="s">
        <v>391</v>
      </c>
      <c r="B167" s="7" t="s">
        <v>392</v>
      </c>
      <c r="C167" s="17">
        <f>C168</f>
        <v>929406</v>
      </c>
      <c r="D167" s="17">
        <f>D168</f>
        <v>929406</v>
      </c>
      <c r="E167" s="34">
        <f t="shared" si="3"/>
        <v>100</v>
      </c>
    </row>
    <row r="168" spans="1:5" ht="63" customHeight="1" x14ac:dyDescent="0.25">
      <c r="A168" s="7" t="s">
        <v>393</v>
      </c>
      <c r="B168" s="7" t="s">
        <v>394</v>
      </c>
      <c r="C168" s="17">
        <f>C169</f>
        <v>929406</v>
      </c>
      <c r="D168" s="17">
        <f>D169</f>
        <v>929406</v>
      </c>
      <c r="E168" s="34">
        <f t="shared" si="3"/>
        <v>100</v>
      </c>
    </row>
    <row r="169" spans="1:5" ht="55.5" customHeight="1" x14ac:dyDescent="0.25">
      <c r="A169" s="5" t="s">
        <v>395</v>
      </c>
      <c r="B169" s="5" t="s">
        <v>394</v>
      </c>
      <c r="C169" s="16">
        <v>929406</v>
      </c>
      <c r="D169" s="29">
        <v>929406</v>
      </c>
      <c r="E169" s="35">
        <f t="shared" si="3"/>
        <v>100</v>
      </c>
    </row>
    <row r="170" spans="1:5" ht="31.5" customHeight="1" x14ac:dyDescent="0.25">
      <c r="A170" s="7" t="s">
        <v>327</v>
      </c>
      <c r="B170" s="7" t="s">
        <v>328</v>
      </c>
      <c r="C170" s="17">
        <f>C171</f>
        <v>36434</v>
      </c>
      <c r="D170" s="17">
        <f>D171</f>
        <v>36433.26</v>
      </c>
      <c r="E170" s="34">
        <f t="shared" si="3"/>
        <v>99.997968930120223</v>
      </c>
    </row>
    <row r="171" spans="1:5" ht="33" customHeight="1" x14ac:dyDescent="0.25">
      <c r="A171" s="7" t="s">
        <v>326</v>
      </c>
      <c r="B171" s="7" t="s">
        <v>329</v>
      </c>
      <c r="C171" s="17">
        <f>C172</f>
        <v>36434</v>
      </c>
      <c r="D171" s="17">
        <f>D172</f>
        <v>36433.26</v>
      </c>
      <c r="E171" s="34">
        <f t="shared" si="3"/>
        <v>99.997968930120223</v>
      </c>
    </row>
    <row r="172" spans="1:5" ht="31.5" customHeight="1" x14ac:dyDescent="0.25">
      <c r="A172" s="5" t="s">
        <v>325</v>
      </c>
      <c r="B172" s="5" t="s">
        <v>329</v>
      </c>
      <c r="C172" s="16">
        <v>36434</v>
      </c>
      <c r="D172" s="29">
        <v>36433.26</v>
      </c>
      <c r="E172" s="35">
        <f t="shared" si="3"/>
        <v>99.997968930120223</v>
      </c>
    </row>
    <row r="173" spans="1:5" ht="31.5" customHeight="1" x14ac:dyDescent="0.25">
      <c r="A173" s="7" t="s">
        <v>336</v>
      </c>
      <c r="B173" s="7" t="s">
        <v>337</v>
      </c>
      <c r="C173" s="17">
        <f>C174</f>
        <v>26898051</v>
      </c>
      <c r="D173" s="17">
        <f>D174</f>
        <v>971506.06</v>
      </c>
      <c r="E173" s="34">
        <f t="shared" si="3"/>
        <v>3.6118083797223823</v>
      </c>
    </row>
    <row r="174" spans="1:5" ht="48.75" customHeight="1" x14ac:dyDescent="0.25">
      <c r="A174" s="7" t="s">
        <v>338</v>
      </c>
      <c r="B174" s="7" t="s">
        <v>339</v>
      </c>
      <c r="C174" s="17">
        <f>C175</f>
        <v>26898051</v>
      </c>
      <c r="D174" s="17">
        <f>D175</f>
        <v>971506.06</v>
      </c>
      <c r="E174" s="34">
        <f t="shared" si="3"/>
        <v>3.6118083797223823</v>
      </c>
    </row>
    <row r="175" spans="1:5" ht="31.5" customHeight="1" x14ac:dyDescent="0.25">
      <c r="A175" s="5" t="s">
        <v>340</v>
      </c>
      <c r="B175" s="5" t="s">
        <v>339</v>
      </c>
      <c r="C175" s="16">
        <v>26898051</v>
      </c>
      <c r="D175" s="29">
        <v>971506.06</v>
      </c>
      <c r="E175" s="35">
        <f t="shared" si="3"/>
        <v>3.6118083797223823</v>
      </c>
    </row>
    <row r="176" spans="1:5" ht="15.75" x14ac:dyDescent="0.25">
      <c r="A176" s="7" t="s">
        <v>86</v>
      </c>
      <c r="B176" s="7" t="s">
        <v>41</v>
      </c>
      <c r="C176" s="17">
        <f>C177</f>
        <v>53532565</v>
      </c>
      <c r="D176" s="17">
        <f>D177</f>
        <v>23769255</v>
      </c>
      <c r="E176" s="34">
        <f t="shared" si="3"/>
        <v>44.401487206899205</v>
      </c>
    </row>
    <row r="177" spans="1:5" ht="15.75" x14ac:dyDescent="0.25">
      <c r="A177" s="7" t="s">
        <v>87</v>
      </c>
      <c r="B177" s="7" t="s">
        <v>42</v>
      </c>
      <c r="C177" s="23">
        <f>SUM(C178:C184)</f>
        <v>53532565</v>
      </c>
      <c r="D177" s="23">
        <f>SUM(D179:D184)</f>
        <v>23769255</v>
      </c>
      <c r="E177" s="34">
        <f t="shared" si="3"/>
        <v>44.401487206899205</v>
      </c>
    </row>
    <row r="178" spans="1:5" ht="47.25" x14ac:dyDescent="0.25">
      <c r="A178" s="5" t="s">
        <v>468</v>
      </c>
      <c r="B178" s="5" t="s">
        <v>469</v>
      </c>
      <c r="C178" s="41">
        <v>7900000</v>
      </c>
      <c r="D178" s="41">
        <v>0</v>
      </c>
      <c r="E178" s="35">
        <v>0</v>
      </c>
    </row>
    <row r="179" spans="1:5" ht="47.25" x14ac:dyDescent="0.25">
      <c r="A179" s="5" t="s">
        <v>208</v>
      </c>
      <c r="B179" s="5" t="s">
        <v>43</v>
      </c>
      <c r="C179" s="16">
        <v>707130</v>
      </c>
      <c r="D179" s="29">
        <v>706401</v>
      </c>
      <c r="E179" s="34">
        <f t="shared" si="3"/>
        <v>99.896907216494839</v>
      </c>
    </row>
    <row r="180" spans="1:5" ht="31.5" x14ac:dyDescent="0.25">
      <c r="A180" s="5" t="s">
        <v>88</v>
      </c>
      <c r="B180" s="5" t="s">
        <v>44</v>
      </c>
      <c r="C180" s="16">
        <v>17433607</v>
      </c>
      <c r="D180" s="29">
        <v>9633607</v>
      </c>
      <c r="E180" s="35">
        <f t="shared" si="3"/>
        <v>55.258828537318749</v>
      </c>
    </row>
    <row r="181" spans="1:5" ht="31.5" x14ac:dyDescent="0.25">
      <c r="A181" s="5" t="s">
        <v>403</v>
      </c>
      <c r="B181" s="5" t="s">
        <v>404</v>
      </c>
      <c r="C181" s="16">
        <v>1901883</v>
      </c>
      <c r="D181" s="29">
        <v>941883</v>
      </c>
      <c r="E181" s="35">
        <f t="shared" si="3"/>
        <v>49.523708871681379</v>
      </c>
    </row>
    <row r="182" spans="1:5" ht="31.5" x14ac:dyDescent="0.25">
      <c r="A182" s="5" t="s">
        <v>89</v>
      </c>
      <c r="B182" s="5" t="s">
        <v>45</v>
      </c>
      <c r="C182" s="16">
        <v>22594021</v>
      </c>
      <c r="D182" s="29">
        <v>11960000</v>
      </c>
      <c r="E182" s="35">
        <f t="shared" si="3"/>
        <v>52.934358164932213</v>
      </c>
    </row>
    <row r="183" spans="1:5" ht="31.5" x14ac:dyDescent="0.25">
      <c r="A183" s="5" t="s">
        <v>216</v>
      </c>
      <c r="B183" s="5" t="s">
        <v>315</v>
      </c>
      <c r="C183" s="16">
        <v>527364</v>
      </c>
      <c r="D183" s="29">
        <v>527364</v>
      </c>
      <c r="E183" s="35">
        <f t="shared" si="3"/>
        <v>100</v>
      </c>
    </row>
    <row r="184" spans="1:5" ht="31.5" x14ac:dyDescent="0.25">
      <c r="A184" s="5" t="s">
        <v>405</v>
      </c>
      <c r="B184" s="5" t="s">
        <v>406</v>
      </c>
      <c r="C184" s="16">
        <v>2468560</v>
      </c>
      <c r="D184" s="29">
        <v>0</v>
      </c>
      <c r="E184" s="35">
        <f t="shared" si="3"/>
        <v>0</v>
      </c>
    </row>
    <row r="185" spans="1:5" ht="31.5" x14ac:dyDescent="0.25">
      <c r="A185" s="3" t="s">
        <v>90</v>
      </c>
      <c r="B185" s="3" t="s">
        <v>72</v>
      </c>
      <c r="C185" s="15">
        <f>C186+C206+C209+C212+C215+C218+C221+C224+C227</f>
        <v>714356279</v>
      </c>
      <c r="D185" s="15">
        <f>D186+D206+D209+D212+D215+D218+D221+D224+D227</f>
        <v>328926354.91000003</v>
      </c>
      <c r="E185" s="36">
        <f t="shared" si="3"/>
        <v>46.045140860307335</v>
      </c>
    </row>
    <row r="186" spans="1:5" ht="47.25" x14ac:dyDescent="0.25">
      <c r="A186" s="7" t="s">
        <v>91</v>
      </c>
      <c r="B186" s="7" t="s">
        <v>147</v>
      </c>
      <c r="C186" s="17">
        <f>C187</f>
        <v>638677062</v>
      </c>
      <c r="D186" s="17">
        <f>D187</f>
        <v>285540136.54000002</v>
      </c>
      <c r="E186" s="34">
        <f t="shared" si="3"/>
        <v>44.708061950093963</v>
      </c>
    </row>
    <row r="187" spans="1:5" ht="47.25" x14ac:dyDescent="0.25">
      <c r="A187" s="7" t="s">
        <v>92</v>
      </c>
      <c r="B187" s="7" t="s">
        <v>148</v>
      </c>
      <c r="C187" s="17">
        <f>SUM(C188:C205)</f>
        <v>638677062</v>
      </c>
      <c r="D187" s="17">
        <f>SUM(D188:D205)</f>
        <v>285540136.54000002</v>
      </c>
      <c r="E187" s="34">
        <f t="shared" si="3"/>
        <v>44.708061950093963</v>
      </c>
    </row>
    <row r="188" spans="1:5" ht="37.5" customHeight="1" x14ac:dyDescent="0.25">
      <c r="A188" s="5" t="s">
        <v>316</v>
      </c>
      <c r="B188" s="5" t="s">
        <v>321</v>
      </c>
      <c r="C188" s="16">
        <v>2407200</v>
      </c>
      <c r="D188" s="29">
        <v>967087.5</v>
      </c>
      <c r="E188" s="35">
        <f t="shared" si="3"/>
        <v>40.174788135593218</v>
      </c>
    </row>
    <row r="189" spans="1:5" ht="31.5" x14ac:dyDescent="0.25">
      <c r="A189" s="5" t="s">
        <v>93</v>
      </c>
      <c r="B189" s="5" t="s">
        <v>179</v>
      </c>
      <c r="C189" s="16">
        <v>197583</v>
      </c>
      <c r="D189" s="29">
        <v>100000</v>
      </c>
      <c r="E189" s="35">
        <f t="shared" si="3"/>
        <v>50.611641689821496</v>
      </c>
    </row>
    <row r="190" spans="1:5" ht="47.25" x14ac:dyDescent="0.25">
      <c r="A190" s="5" t="s">
        <v>94</v>
      </c>
      <c r="B190" s="5" t="s">
        <v>322</v>
      </c>
      <c r="C190" s="16">
        <v>1779223</v>
      </c>
      <c r="D190" s="29">
        <v>960000</v>
      </c>
      <c r="E190" s="35">
        <f t="shared" si="3"/>
        <v>53.956137032850862</v>
      </c>
    </row>
    <row r="191" spans="1:5" ht="31.5" x14ac:dyDescent="0.25">
      <c r="A191" s="5" t="s">
        <v>95</v>
      </c>
      <c r="B191" s="5" t="s">
        <v>46</v>
      </c>
      <c r="C191" s="16">
        <v>134521</v>
      </c>
      <c r="D191" s="29">
        <v>67260</v>
      </c>
      <c r="E191" s="35">
        <f t="shared" si="3"/>
        <v>49.999628310821358</v>
      </c>
    </row>
    <row r="192" spans="1:5" ht="77.25" customHeight="1" x14ac:dyDescent="0.25">
      <c r="A192" s="5" t="s">
        <v>96</v>
      </c>
      <c r="B192" s="5" t="s">
        <v>323</v>
      </c>
      <c r="C192" s="16">
        <v>4075972</v>
      </c>
      <c r="D192" s="29">
        <v>4075972</v>
      </c>
      <c r="E192" s="35">
        <f t="shared" si="3"/>
        <v>100</v>
      </c>
    </row>
    <row r="193" spans="1:5" ht="31.5" x14ac:dyDescent="0.25">
      <c r="A193" s="5" t="s">
        <v>97</v>
      </c>
      <c r="B193" s="5" t="s">
        <v>47</v>
      </c>
      <c r="C193" s="16">
        <v>136317</v>
      </c>
      <c r="D193" s="29">
        <v>136317</v>
      </c>
      <c r="E193" s="35">
        <f t="shared" si="3"/>
        <v>100</v>
      </c>
    </row>
    <row r="194" spans="1:5" ht="63" x14ac:dyDescent="0.25">
      <c r="A194" s="5" t="s">
        <v>98</v>
      </c>
      <c r="B194" s="5" t="s">
        <v>48</v>
      </c>
      <c r="C194" s="16">
        <v>4434740</v>
      </c>
      <c r="D194" s="29">
        <v>2948173</v>
      </c>
      <c r="E194" s="35">
        <f t="shared" si="3"/>
        <v>66.479049504593277</v>
      </c>
    </row>
    <row r="195" spans="1:5" ht="31.5" x14ac:dyDescent="0.25">
      <c r="A195" s="5" t="s">
        <v>99</v>
      </c>
      <c r="B195" s="5" t="s">
        <v>49</v>
      </c>
      <c r="C195" s="16">
        <v>2768544</v>
      </c>
      <c r="D195" s="29">
        <v>970164</v>
      </c>
      <c r="E195" s="35">
        <f t="shared" si="3"/>
        <v>35.042390512847192</v>
      </c>
    </row>
    <row r="196" spans="1:5" ht="15.75" x14ac:dyDescent="0.25">
      <c r="A196" s="5" t="s">
        <v>205</v>
      </c>
      <c r="B196" s="5" t="s">
        <v>204</v>
      </c>
      <c r="C196" s="16">
        <v>457993965</v>
      </c>
      <c r="D196" s="29">
        <v>206058072</v>
      </c>
      <c r="E196" s="35">
        <f t="shared" si="3"/>
        <v>44.991438260545642</v>
      </c>
    </row>
    <row r="197" spans="1:5" ht="31.5" x14ac:dyDescent="0.25">
      <c r="A197" s="5" t="s">
        <v>100</v>
      </c>
      <c r="B197" s="5" t="s">
        <v>50</v>
      </c>
      <c r="C197" s="16">
        <v>11855781</v>
      </c>
      <c r="D197" s="29">
        <v>7796064</v>
      </c>
      <c r="E197" s="35">
        <f t="shared" si="3"/>
        <v>65.757489953635272</v>
      </c>
    </row>
    <row r="198" spans="1:5" ht="47.25" x14ac:dyDescent="0.25">
      <c r="A198" s="5" t="s">
        <v>101</v>
      </c>
      <c r="B198" s="5" t="s">
        <v>51</v>
      </c>
      <c r="C198" s="16">
        <v>23289296</v>
      </c>
      <c r="D198" s="29">
        <v>11375500</v>
      </c>
      <c r="E198" s="35">
        <f t="shared" si="3"/>
        <v>48.844327454123132</v>
      </c>
    </row>
    <row r="199" spans="1:5" ht="31.5" x14ac:dyDescent="0.25">
      <c r="A199" s="5" t="s">
        <v>102</v>
      </c>
      <c r="B199" s="5" t="s">
        <v>52</v>
      </c>
      <c r="C199" s="16">
        <v>2674331</v>
      </c>
      <c r="D199" s="29">
        <v>1296000</v>
      </c>
      <c r="E199" s="35">
        <f t="shared" si="3"/>
        <v>48.460717839340006</v>
      </c>
    </row>
    <row r="200" spans="1:5" ht="31.5" x14ac:dyDescent="0.25">
      <c r="A200" s="5" t="s">
        <v>200</v>
      </c>
      <c r="B200" s="5" t="s">
        <v>201</v>
      </c>
      <c r="C200" s="16">
        <v>19474</v>
      </c>
      <c r="D200" s="29">
        <v>19474</v>
      </c>
      <c r="E200" s="35">
        <f t="shared" si="3"/>
        <v>100</v>
      </c>
    </row>
    <row r="201" spans="1:5" ht="31.5" x14ac:dyDescent="0.25">
      <c r="A201" s="5" t="s">
        <v>202</v>
      </c>
      <c r="B201" s="5" t="s">
        <v>203</v>
      </c>
      <c r="C201" s="16">
        <v>629110</v>
      </c>
      <c r="D201" s="29">
        <v>0</v>
      </c>
      <c r="E201" s="35">
        <f t="shared" si="3"/>
        <v>0</v>
      </c>
    </row>
    <row r="202" spans="1:5" ht="78.75" x14ac:dyDescent="0.25">
      <c r="A202" s="5" t="s">
        <v>103</v>
      </c>
      <c r="B202" s="5" t="s">
        <v>53</v>
      </c>
      <c r="C202" s="16">
        <v>114129548</v>
      </c>
      <c r="D202" s="29">
        <v>42028000</v>
      </c>
      <c r="E202" s="35">
        <f t="shared" si="3"/>
        <v>36.824819458673403</v>
      </c>
    </row>
    <row r="203" spans="1:5" ht="31.5" x14ac:dyDescent="0.25">
      <c r="A203" s="5" t="s">
        <v>104</v>
      </c>
      <c r="B203" s="5" t="s">
        <v>54</v>
      </c>
      <c r="C203" s="16">
        <v>6000000</v>
      </c>
      <c r="D203" s="29">
        <v>3785420</v>
      </c>
      <c r="E203" s="35">
        <f t="shared" si="3"/>
        <v>63.090333333333334</v>
      </c>
    </row>
    <row r="204" spans="1:5" ht="31.5" x14ac:dyDescent="0.25">
      <c r="A204" s="4" t="s">
        <v>105</v>
      </c>
      <c r="B204" s="5" t="s">
        <v>55</v>
      </c>
      <c r="C204" s="16">
        <v>5963242</v>
      </c>
      <c r="D204" s="29">
        <v>2862525</v>
      </c>
      <c r="E204" s="35">
        <f t="shared" ref="E204:E258" si="4">D204/C204*100</f>
        <v>48.002831345767952</v>
      </c>
    </row>
    <row r="205" spans="1:5" ht="47.25" x14ac:dyDescent="0.25">
      <c r="A205" s="4" t="s">
        <v>366</v>
      </c>
      <c r="B205" s="5" t="s">
        <v>367</v>
      </c>
      <c r="C205" s="16">
        <v>188215</v>
      </c>
      <c r="D205" s="29">
        <v>94108.04</v>
      </c>
      <c r="E205" s="35">
        <f t="shared" si="4"/>
        <v>50.000286905932043</v>
      </c>
    </row>
    <row r="206" spans="1:5" ht="63" x14ac:dyDescent="0.25">
      <c r="A206" s="6" t="s">
        <v>106</v>
      </c>
      <c r="B206" s="7" t="s">
        <v>56</v>
      </c>
      <c r="C206" s="17">
        <f>C207</f>
        <v>1782</v>
      </c>
      <c r="D206" s="30">
        <f>D207</f>
        <v>0</v>
      </c>
      <c r="E206" s="34">
        <f t="shared" si="4"/>
        <v>0</v>
      </c>
    </row>
    <row r="207" spans="1:5" ht="63" x14ac:dyDescent="0.25">
      <c r="A207" s="6" t="s">
        <v>107</v>
      </c>
      <c r="B207" s="7" t="s">
        <v>149</v>
      </c>
      <c r="C207" s="17">
        <f>C208</f>
        <v>1782</v>
      </c>
      <c r="D207" s="30">
        <f>D208</f>
        <v>0</v>
      </c>
      <c r="E207" s="34">
        <f t="shared" si="4"/>
        <v>0</v>
      </c>
    </row>
    <row r="208" spans="1:5" ht="63" x14ac:dyDescent="0.25">
      <c r="A208" s="4" t="s">
        <v>108</v>
      </c>
      <c r="B208" s="5" t="s">
        <v>149</v>
      </c>
      <c r="C208" s="16">
        <v>1782</v>
      </c>
      <c r="D208" s="29">
        <v>0</v>
      </c>
      <c r="E208" s="35">
        <f t="shared" si="4"/>
        <v>0</v>
      </c>
    </row>
    <row r="209" spans="1:5" ht="72" customHeight="1" x14ac:dyDescent="0.25">
      <c r="A209" s="6" t="s">
        <v>345</v>
      </c>
      <c r="B209" s="7" t="s">
        <v>346</v>
      </c>
      <c r="C209" s="17">
        <f>C210</f>
        <v>1989884</v>
      </c>
      <c r="D209" s="17">
        <f>D210</f>
        <v>1346429.89</v>
      </c>
      <c r="E209" s="34">
        <f t="shared" si="4"/>
        <v>67.6637376852118</v>
      </c>
    </row>
    <row r="210" spans="1:5" ht="63.75" customHeight="1" x14ac:dyDescent="0.25">
      <c r="A210" s="6" t="s">
        <v>347</v>
      </c>
      <c r="B210" s="7" t="s">
        <v>348</v>
      </c>
      <c r="C210" s="17">
        <f>C211</f>
        <v>1989884</v>
      </c>
      <c r="D210" s="17">
        <f>D211</f>
        <v>1346429.89</v>
      </c>
      <c r="E210" s="34">
        <f t="shared" si="4"/>
        <v>67.6637376852118</v>
      </c>
    </row>
    <row r="211" spans="1:5" ht="66" customHeight="1" x14ac:dyDescent="0.25">
      <c r="A211" s="4" t="s">
        <v>349</v>
      </c>
      <c r="B211" s="5" t="s">
        <v>348</v>
      </c>
      <c r="C211" s="16">
        <v>1989884</v>
      </c>
      <c r="D211" s="29">
        <v>1346429.89</v>
      </c>
      <c r="E211" s="35">
        <f t="shared" si="4"/>
        <v>67.6637376852118</v>
      </c>
    </row>
    <row r="212" spans="1:5" ht="66" customHeight="1" x14ac:dyDescent="0.25">
      <c r="A212" s="6" t="s">
        <v>356</v>
      </c>
      <c r="B212" s="7" t="s">
        <v>357</v>
      </c>
      <c r="C212" s="17">
        <f>C213</f>
        <v>13793447</v>
      </c>
      <c r="D212" s="30">
        <f>D213</f>
        <v>6843699.25</v>
      </c>
      <c r="E212" s="34">
        <f t="shared" si="4"/>
        <v>49.615583762347434</v>
      </c>
    </row>
    <row r="213" spans="1:5" ht="66" customHeight="1" x14ac:dyDescent="0.25">
      <c r="A213" s="6" t="s">
        <v>358</v>
      </c>
      <c r="B213" s="7" t="s">
        <v>359</v>
      </c>
      <c r="C213" s="17">
        <f>C214</f>
        <v>13793447</v>
      </c>
      <c r="D213" s="30">
        <f>D214</f>
        <v>6843699.25</v>
      </c>
      <c r="E213" s="34">
        <f t="shared" si="4"/>
        <v>49.615583762347434</v>
      </c>
    </row>
    <row r="214" spans="1:5" ht="66" customHeight="1" x14ac:dyDescent="0.25">
      <c r="A214" s="4" t="s">
        <v>360</v>
      </c>
      <c r="B214" s="5" t="s">
        <v>359</v>
      </c>
      <c r="C214" s="16">
        <v>13793447</v>
      </c>
      <c r="D214" s="29">
        <v>6843699.25</v>
      </c>
      <c r="E214" s="35">
        <f t="shared" si="4"/>
        <v>49.615583762347434</v>
      </c>
    </row>
    <row r="215" spans="1:5" ht="114" customHeight="1" x14ac:dyDescent="0.25">
      <c r="A215" s="6" t="s">
        <v>350</v>
      </c>
      <c r="B215" s="8" t="s">
        <v>351</v>
      </c>
      <c r="C215" s="17">
        <f>C216</f>
        <v>28074977</v>
      </c>
      <c r="D215" s="17">
        <f>D216</f>
        <v>17356200</v>
      </c>
      <c r="E215" s="34">
        <f t="shared" si="4"/>
        <v>61.820887689418235</v>
      </c>
    </row>
    <row r="216" spans="1:5" ht="117" customHeight="1" x14ac:dyDescent="0.25">
      <c r="A216" s="6" t="s">
        <v>352</v>
      </c>
      <c r="B216" s="8" t="s">
        <v>353</v>
      </c>
      <c r="C216" s="17">
        <f>C217</f>
        <v>28074977</v>
      </c>
      <c r="D216" s="17">
        <f>D217</f>
        <v>17356200</v>
      </c>
      <c r="E216" s="34">
        <f t="shared" si="4"/>
        <v>61.820887689418235</v>
      </c>
    </row>
    <row r="217" spans="1:5" ht="113.25" customHeight="1" x14ac:dyDescent="0.25">
      <c r="A217" s="4" t="s">
        <v>354</v>
      </c>
      <c r="B217" s="5" t="s">
        <v>355</v>
      </c>
      <c r="C217" s="16">
        <v>28074977</v>
      </c>
      <c r="D217" s="29">
        <v>17356200</v>
      </c>
      <c r="E217" s="35">
        <f t="shared" si="4"/>
        <v>61.820887689418235</v>
      </c>
    </row>
    <row r="218" spans="1:5" ht="62.25" customHeight="1" x14ac:dyDescent="0.25">
      <c r="A218" s="6" t="s">
        <v>330</v>
      </c>
      <c r="B218" s="7" t="s">
        <v>331</v>
      </c>
      <c r="C218" s="17">
        <f>C219</f>
        <v>14348739</v>
      </c>
      <c r="D218" s="17">
        <f>D219</f>
        <v>7985528</v>
      </c>
      <c r="E218" s="34">
        <f t="shared" si="4"/>
        <v>55.653169243652698</v>
      </c>
    </row>
    <row r="219" spans="1:5" ht="78.75" x14ac:dyDescent="0.25">
      <c r="A219" s="6" t="s">
        <v>332</v>
      </c>
      <c r="B219" s="7" t="s">
        <v>333</v>
      </c>
      <c r="C219" s="17">
        <f>C220</f>
        <v>14348739</v>
      </c>
      <c r="D219" s="17">
        <f>D220</f>
        <v>7985528</v>
      </c>
      <c r="E219" s="34">
        <f t="shared" si="4"/>
        <v>55.653169243652698</v>
      </c>
    </row>
    <row r="220" spans="1:5" ht="63" customHeight="1" x14ac:dyDescent="0.25">
      <c r="A220" s="4" t="s">
        <v>334</v>
      </c>
      <c r="B220" s="5" t="s">
        <v>335</v>
      </c>
      <c r="C220" s="16">
        <v>14348739</v>
      </c>
      <c r="D220" s="29">
        <v>7985528</v>
      </c>
      <c r="E220" s="35">
        <f t="shared" si="4"/>
        <v>55.653169243652698</v>
      </c>
    </row>
    <row r="221" spans="1:5" ht="63" customHeight="1" x14ac:dyDescent="0.25">
      <c r="A221" s="6" t="s">
        <v>361</v>
      </c>
      <c r="B221" s="7" t="s">
        <v>362</v>
      </c>
      <c r="C221" s="17">
        <f>C222</f>
        <v>12547637</v>
      </c>
      <c r="D221" s="17">
        <f>D222</f>
        <v>7234997</v>
      </c>
      <c r="E221" s="34">
        <f t="shared" si="4"/>
        <v>57.660235150251793</v>
      </c>
    </row>
    <row r="222" spans="1:5" ht="63" customHeight="1" x14ac:dyDescent="0.25">
      <c r="A222" s="6" t="s">
        <v>363</v>
      </c>
      <c r="B222" s="7" t="s">
        <v>364</v>
      </c>
      <c r="C222" s="17">
        <f>C223</f>
        <v>12547637</v>
      </c>
      <c r="D222" s="17">
        <f>D223</f>
        <v>7234997</v>
      </c>
      <c r="E222" s="34">
        <f t="shared" si="4"/>
        <v>57.660235150251793</v>
      </c>
    </row>
    <row r="223" spans="1:5" ht="63" customHeight="1" x14ac:dyDescent="0.25">
      <c r="A223" s="4" t="s">
        <v>363</v>
      </c>
      <c r="B223" s="5" t="s">
        <v>365</v>
      </c>
      <c r="C223" s="16">
        <v>12547637</v>
      </c>
      <c r="D223" s="29">
        <v>7234997</v>
      </c>
      <c r="E223" s="35">
        <f t="shared" si="4"/>
        <v>57.660235150251793</v>
      </c>
    </row>
    <row r="224" spans="1:5" ht="45" customHeight="1" x14ac:dyDescent="0.25">
      <c r="A224" s="6" t="s">
        <v>368</v>
      </c>
      <c r="B224" s="7" t="s">
        <v>369</v>
      </c>
      <c r="C224" s="17">
        <f>C225</f>
        <v>2087911</v>
      </c>
      <c r="D224" s="17">
        <f>D225</f>
        <v>961109.82</v>
      </c>
      <c r="E224" s="34">
        <f t="shared" si="4"/>
        <v>46.032125890423487</v>
      </c>
    </row>
    <row r="225" spans="1:5" ht="46.5" customHeight="1" x14ac:dyDescent="0.25">
      <c r="A225" s="6" t="s">
        <v>370</v>
      </c>
      <c r="B225" s="7" t="s">
        <v>371</v>
      </c>
      <c r="C225" s="17">
        <f>C226</f>
        <v>2087911</v>
      </c>
      <c r="D225" s="17">
        <f>D226</f>
        <v>961109.82</v>
      </c>
      <c r="E225" s="34">
        <f t="shared" si="4"/>
        <v>46.032125890423487</v>
      </c>
    </row>
    <row r="226" spans="1:5" ht="39.75" customHeight="1" x14ac:dyDescent="0.25">
      <c r="A226" s="4" t="s">
        <v>372</v>
      </c>
      <c r="B226" s="5" t="s">
        <v>371</v>
      </c>
      <c r="C226" s="16">
        <v>2087911</v>
      </c>
      <c r="D226" s="29">
        <v>961109.82</v>
      </c>
      <c r="E226" s="35">
        <f t="shared" si="4"/>
        <v>46.032125890423487</v>
      </c>
    </row>
    <row r="227" spans="1:5" ht="33.75" customHeight="1" x14ac:dyDescent="0.25">
      <c r="A227" s="6" t="s">
        <v>341</v>
      </c>
      <c r="B227" s="7" t="s">
        <v>342</v>
      </c>
      <c r="C227" s="17">
        <f>C228+C229</f>
        <v>2834840</v>
      </c>
      <c r="D227" s="17">
        <f>D228+D229</f>
        <v>1658254.41</v>
      </c>
      <c r="E227" s="34">
        <f t="shared" si="4"/>
        <v>58.495520382102697</v>
      </c>
    </row>
    <row r="228" spans="1:5" ht="63" customHeight="1" x14ac:dyDescent="0.25">
      <c r="A228" s="4" t="s">
        <v>343</v>
      </c>
      <c r="B228" s="5" t="s">
        <v>344</v>
      </c>
      <c r="C228" s="16">
        <v>546840</v>
      </c>
      <c r="D228" s="29">
        <v>364560</v>
      </c>
      <c r="E228" s="35">
        <f t="shared" si="4"/>
        <v>66.666666666666657</v>
      </c>
    </row>
    <row r="229" spans="1:5" ht="63" customHeight="1" x14ac:dyDescent="0.25">
      <c r="A229" s="4" t="s">
        <v>396</v>
      </c>
      <c r="B229" s="25" t="s">
        <v>397</v>
      </c>
      <c r="C229" s="16">
        <v>2288000</v>
      </c>
      <c r="D229" s="29">
        <v>1293694.4099999999</v>
      </c>
      <c r="E229" s="35">
        <f t="shared" si="4"/>
        <v>56.542587849650353</v>
      </c>
    </row>
    <row r="230" spans="1:5" ht="15.75" x14ac:dyDescent="0.25">
      <c r="A230" s="2" t="s">
        <v>109</v>
      </c>
      <c r="B230" s="3" t="s">
        <v>57</v>
      </c>
      <c r="C230" s="15">
        <f>C231+C240+C237</f>
        <v>14872018.65</v>
      </c>
      <c r="D230" s="15">
        <f>D231+D240+D237</f>
        <v>2484708.58</v>
      </c>
      <c r="E230" s="36">
        <f t="shared" si="4"/>
        <v>16.707271813433344</v>
      </c>
    </row>
    <row r="231" spans="1:5" ht="63" x14ac:dyDescent="0.25">
      <c r="A231" s="6" t="s">
        <v>110</v>
      </c>
      <c r="B231" s="7" t="s">
        <v>58</v>
      </c>
      <c r="C231" s="17">
        <f>C232</f>
        <v>12885032.32</v>
      </c>
      <c r="D231" s="17">
        <f>D232</f>
        <v>2035222.25</v>
      </c>
      <c r="E231" s="34">
        <f t="shared" si="4"/>
        <v>15.795243655236712</v>
      </c>
    </row>
    <row r="232" spans="1:5" ht="70.5" customHeight="1" x14ac:dyDescent="0.25">
      <c r="A232" s="6" t="s">
        <v>111</v>
      </c>
      <c r="B232" s="7" t="s">
        <v>59</v>
      </c>
      <c r="C232" s="17">
        <f>SUM(C233:C236)</f>
        <v>12885032.32</v>
      </c>
      <c r="D232" s="17">
        <f>SUM(D233:D236)</f>
        <v>2035222.25</v>
      </c>
      <c r="E232" s="34">
        <f t="shared" si="4"/>
        <v>15.795243655236712</v>
      </c>
    </row>
    <row r="233" spans="1:5" ht="76.5" customHeight="1" x14ac:dyDescent="0.25">
      <c r="A233" s="4" t="s">
        <v>112</v>
      </c>
      <c r="B233" s="5" t="s">
        <v>59</v>
      </c>
      <c r="C233" s="16">
        <v>9430238.2200000007</v>
      </c>
      <c r="D233" s="29">
        <v>1208836.25</v>
      </c>
      <c r="E233" s="35">
        <f t="shared" si="4"/>
        <v>12.818724424545872</v>
      </c>
    </row>
    <row r="234" spans="1:5" ht="84" customHeight="1" x14ac:dyDescent="0.25">
      <c r="A234" s="4" t="s">
        <v>113</v>
      </c>
      <c r="B234" s="5" t="s">
        <v>59</v>
      </c>
      <c r="C234" s="16">
        <v>712438</v>
      </c>
      <c r="D234" s="29">
        <v>301647.5</v>
      </c>
      <c r="E234" s="35">
        <f t="shared" si="4"/>
        <v>42.340175566154528</v>
      </c>
    </row>
    <row r="235" spans="1:5" ht="84" customHeight="1" x14ac:dyDescent="0.25">
      <c r="A235" s="4" t="s">
        <v>407</v>
      </c>
      <c r="B235" s="5" t="s">
        <v>59</v>
      </c>
      <c r="C235" s="16">
        <v>780356.1</v>
      </c>
      <c r="D235" s="29">
        <v>260118</v>
      </c>
      <c r="E235" s="35">
        <f t="shared" si="4"/>
        <v>33.333243630696295</v>
      </c>
    </row>
    <row r="236" spans="1:5" ht="85.5" customHeight="1" x14ac:dyDescent="0.25">
      <c r="A236" s="4" t="s">
        <v>114</v>
      </c>
      <c r="B236" s="5" t="s">
        <v>59</v>
      </c>
      <c r="C236" s="16">
        <v>1962000</v>
      </c>
      <c r="D236" s="29">
        <v>264620.5</v>
      </c>
      <c r="E236" s="35">
        <f t="shared" si="4"/>
        <v>13.487283384301731</v>
      </c>
    </row>
    <row r="237" spans="1:5" ht="53.25" customHeight="1" x14ac:dyDescent="0.25">
      <c r="A237" s="6" t="s">
        <v>398</v>
      </c>
      <c r="B237" s="7" t="s">
        <v>399</v>
      </c>
      <c r="C237" s="17">
        <f>C238</f>
        <v>136986.32999999999</v>
      </c>
      <c r="D237" s="17">
        <f>D238</f>
        <v>136986.32999999999</v>
      </c>
      <c r="E237" s="34">
        <f t="shared" si="4"/>
        <v>100</v>
      </c>
    </row>
    <row r="238" spans="1:5" ht="58.5" customHeight="1" x14ac:dyDescent="0.25">
      <c r="A238" s="6" t="s">
        <v>400</v>
      </c>
      <c r="B238" s="7" t="s">
        <v>401</v>
      </c>
      <c r="C238" s="17">
        <f>C239</f>
        <v>136986.32999999999</v>
      </c>
      <c r="D238" s="17">
        <f>D239</f>
        <v>136986.32999999999</v>
      </c>
      <c r="E238" s="34">
        <f t="shared" si="4"/>
        <v>100</v>
      </c>
    </row>
    <row r="239" spans="1:5" ht="51.75" customHeight="1" x14ac:dyDescent="0.25">
      <c r="A239" s="4" t="s">
        <v>402</v>
      </c>
      <c r="B239" s="5" t="s">
        <v>401</v>
      </c>
      <c r="C239" s="16">
        <v>136986.32999999999</v>
      </c>
      <c r="D239" s="29">
        <v>136986.32999999999</v>
      </c>
      <c r="E239" s="35">
        <f t="shared" si="4"/>
        <v>100</v>
      </c>
    </row>
    <row r="240" spans="1:5" ht="30.75" customHeight="1" x14ac:dyDescent="0.25">
      <c r="A240" s="6" t="s">
        <v>174</v>
      </c>
      <c r="B240" s="7" t="s">
        <v>180</v>
      </c>
      <c r="C240" s="17">
        <f>C241</f>
        <v>1850000</v>
      </c>
      <c r="D240" s="17">
        <f>D241</f>
        <v>312500</v>
      </c>
      <c r="E240" s="34">
        <f t="shared" si="4"/>
        <v>16.891891891891891</v>
      </c>
    </row>
    <row r="241" spans="1:5" ht="42" customHeight="1" x14ac:dyDescent="0.25">
      <c r="A241" s="6" t="s">
        <v>175</v>
      </c>
      <c r="B241" s="7" t="s">
        <v>181</v>
      </c>
      <c r="C241" s="17">
        <f>C243+C244+C242</f>
        <v>1850000</v>
      </c>
      <c r="D241" s="17">
        <f>D243+D244+D242</f>
        <v>312500</v>
      </c>
      <c r="E241" s="34">
        <f t="shared" si="4"/>
        <v>16.891891891891891</v>
      </c>
    </row>
    <row r="242" spans="1:5" ht="42" customHeight="1" x14ac:dyDescent="0.25">
      <c r="A242" s="4" t="s">
        <v>466</v>
      </c>
      <c r="B242" s="5" t="s">
        <v>467</v>
      </c>
      <c r="C242" s="16">
        <v>1500000</v>
      </c>
      <c r="D242" s="16">
        <v>0</v>
      </c>
      <c r="E242" s="35">
        <v>0</v>
      </c>
    </row>
    <row r="243" spans="1:5" ht="67.5" customHeight="1" x14ac:dyDescent="0.25">
      <c r="A243" s="4" t="s">
        <v>189</v>
      </c>
      <c r="B243" s="5" t="s">
        <v>190</v>
      </c>
      <c r="C243" s="16">
        <v>300000</v>
      </c>
      <c r="D243" s="29">
        <v>300000</v>
      </c>
      <c r="E243" s="34">
        <f t="shared" si="4"/>
        <v>100</v>
      </c>
    </row>
    <row r="244" spans="1:5" ht="54" customHeight="1" x14ac:dyDescent="0.25">
      <c r="A244" s="4" t="s">
        <v>317</v>
      </c>
      <c r="B244" s="5" t="s">
        <v>318</v>
      </c>
      <c r="C244" s="16">
        <v>50000</v>
      </c>
      <c r="D244" s="29">
        <v>12500</v>
      </c>
      <c r="E244" s="34">
        <f t="shared" si="4"/>
        <v>25</v>
      </c>
    </row>
    <row r="245" spans="1:5" ht="54" customHeight="1" x14ac:dyDescent="0.25">
      <c r="A245" s="2" t="s">
        <v>384</v>
      </c>
      <c r="B245" s="3" t="s">
        <v>383</v>
      </c>
      <c r="C245" s="15">
        <f t="shared" ref="C245:D247" si="5">C246</f>
        <v>6600000</v>
      </c>
      <c r="D245" s="15">
        <f t="shared" si="5"/>
        <v>6600000</v>
      </c>
      <c r="E245" s="36">
        <f t="shared" si="4"/>
        <v>100</v>
      </c>
    </row>
    <row r="246" spans="1:5" ht="54" customHeight="1" x14ac:dyDescent="0.25">
      <c r="A246" s="6" t="s">
        <v>385</v>
      </c>
      <c r="B246" s="7" t="s">
        <v>386</v>
      </c>
      <c r="C246" s="17">
        <f t="shared" si="5"/>
        <v>6600000</v>
      </c>
      <c r="D246" s="17">
        <f t="shared" si="5"/>
        <v>6600000</v>
      </c>
      <c r="E246" s="34">
        <f t="shared" si="4"/>
        <v>100</v>
      </c>
    </row>
    <row r="247" spans="1:5" ht="54" customHeight="1" x14ac:dyDescent="0.25">
      <c r="A247" s="6" t="s">
        <v>387</v>
      </c>
      <c r="B247" s="7" t="s">
        <v>388</v>
      </c>
      <c r="C247" s="17">
        <f t="shared" si="5"/>
        <v>6600000</v>
      </c>
      <c r="D247" s="17">
        <f t="shared" si="5"/>
        <v>6600000</v>
      </c>
      <c r="E247" s="34">
        <f t="shared" si="4"/>
        <v>100</v>
      </c>
    </row>
    <row r="248" spans="1:5" ht="54" customHeight="1" x14ac:dyDescent="0.25">
      <c r="A248" s="4" t="s">
        <v>389</v>
      </c>
      <c r="B248" s="5" t="s">
        <v>386</v>
      </c>
      <c r="C248" s="16">
        <v>6600000</v>
      </c>
      <c r="D248" s="29">
        <v>6600000</v>
      </c>
      <c r="E248" s="35">
        <f t="shared" si="4"/>
        <v>100</v>
      </c>
    </row>
    <row r="249" spans="1:5" ht="85.5" customHeight="1" x14ac:dyDescent="0.25">
      <c r="A249" s="2" t="s">
        <v>442</v>
      </c>
      <c r="B249" s="3" t="s">
        <v>443</v>
      </c>
      <c r="C249" s="15">
        <f>C250</f>
        <v>0</v>
      </c>
      <c r="D249" s="15">
        <f>D250</f>
        <v>2623241.27</v>
      </c>
      <c r="E249" s="36">
        <v>0</v>
      </c>
    </row>
    <row r="250" spans="1:5" ht="54" customHeight="1" x14ac:dyDescent="0.25">
      <c r="A250" s="6" t="s">
        <v>444</v>
      </c>
      <c r="B250" s="7" t="s">
        <v>445</v>
      </c>
      <c r="C250" s="17">
        <f>C252</f>
        <v>0</v>
      </c>
      <c r="D250" s="17">
        <f>D252+D251</f>
        <v>2623241.27</v>
      </c>
      <c r="E250" s="34">
        <v>0</v>
      </c>
    </row>
    <row r="251" spans="1:5" ht="54" customHeight="1" x14ac:dyDescent="0.25">
      <c r="A251" s="4" t="s">
        <v>446</v>
      </c>
      <c r="B251" s="5" t="s">
        <v>445</v>
      </c>
      <c r="C251" s="16">
        <v>0</v>
      </c>
      <c r="D251" s="16">
        <v>1017211.52</v>
      </c>
      <c r="E251" s="35">
        <v>0</v>
      </c>
    </row>
    <row r="252" spans="1:5" ht="54" customHeight="1" x14ac:dyDescent="0.25">
      <c r="A252" s="4" t="s">
        <v>470</v>
      </c>
      <c r="B252" s="5" t="s">
        <v>445</v>
      </c>
      <c r="C252" s="16">
        <v>0</v>
      </c>
      <c r="D252" s="29">
        <v>1606029.75</v>
      </c>
      <c r="E252" s="35">
        <v>0</v>
      </c>
    </row>
    <row r="253" spans="1:5" ht="54" customHeight="1" x14ac:dyDescent="0.25">
      <c r="A253" s="2" t="s">
        <v>447</v>
      </c>
      <c r="B253" s="3" t="s">
        <v>448</v>
      </c>
      <c r="C253" s="15">
        <f>SUM(C254:C257)</f>
        <v>0</v>
      </c>
      <c r="D253" s="15">
        <f>SUM(D254:D257)</f>
        <v>-1039238.8</v>
      </c>
      <c r="E253" s="36">
        <v>0</v>
      </c>
    </row>
    <row r="254" spans="1:5" ht="131.25" customHeight="1" x14ac:dyDescent="0.25">
      <c r="A254" s="4" t="s">
        <v>449</v>
      </c>
      <c r="B254" s="13" t="s">
        <v>450</v>
      </c>
      <c r="C254" s="16">
        <v>0</v>
      </c>
      <c r="D254" s="29">
        <v>-106289.57</v>
      </c>
      <c r="E254" s="35">
        <v>0</v>
      </c>
    </row>
    <row r="255" spans="1:5" ht="83.25" customHeight="1" x14ac:dyDescent="0.25">
      <c r="A255" s="4" t="s">
        <v>452</v>
      </c>
      <c r="B255" s="5" t="s">
        <v>451</v>
      </c>
      <c r="C255" s="16">
        <v>0</v>
      </c>
      <c r="D255" s="29">
        <v>-487712.92</v>
      </c>
      <c r="E255" s="35">
        <v>0</v>
      </c>
    </row>
    <row r="256" spans="1:5" ht="54" customHeight="1" x14ac:dyDescent="0.25">
      <c r="A256" s="4" t="s">
        <v>453</v>
      </c>
      <c r="B256" s="5" t="s">
        <v>454</v>
      </c>
      <c r="C256" s="16">
        <v>0</v>
      </c>
      <c r="D256" s="29">
        <v>-434635.88</v>
      </c>
      <c r="E256" s="35">
        <v>0</v>
      </c>
    </row>
    <row r="257" spans="1:5" ht="54" customHeight="1" x14ac:dyDescent="0.25">
      <c r="A257" s="4" t="s">
        <v>455</v>
      </c>
      <c r="B257" s="5" t="s">
        <v>454</v>
      </c>
      <c r="C257" s="16">
        <v>0</v>
      </c>
      <c r="D257" s="29">
        <v>-10600.43</v>
      </c>
      <c r="E257" s="35">
        <v>0</v>
      </c>
    </row>
    <row r="258" spans="1:5" ht="15.75" x14ac:dyDescent="0.25">
      <c r="A258" s="2"/>
      <c r="B258" s="2" t="s">
        <v>60</v>
      </c>
      <c r="C258" s="15">
        <f>C10+C145</f>
        <v>1446058901.6500001</v>
      </c>
      <c r="D258" s="15">
        <f>D10+D145</f>
        <v>692191558.17000008</v>
      </c>
      <c r="E258" s="36">
        <f t="shared" si="4"/>
        <v>47.867452520792</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2025-09-03T11:48:46Z</cp:lastPrinted>
  <dcterms:created xsi:type="dcterms:W3CDTF">2018-05-24T06:09:51Z</dcterms:created>
  <dcterms:modified xsi:type="dcterms:W3CDTF">2025-09-03T11:48:51Z</dcterms:modified>
</cp:coreProperties>
</file>