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505" windowHeight="12195" tabRatio="840" firstSheet="5" activeTab="5"/>
  </bookViews>
  <sheets>
    <sheet name="Кирова 7" sheetId="1" r:id="rId1"/>
    <sheet name="Кирова 9" sheetId="2" r:id="rId2"/>
    <sheet name="Кирова 7а" sheetId="3" r:id="rId3"/>
    <sheet name="Кирова 15" sheetId="4" r:id="rId4"/>
    <sheet name="Седова 31" sheetId="5" r:id="rId5"/>
    <sheet name="Шишкина 1" sheetId="6" r:id="rId6"/>
    <sheet name="Шишкина3" sheetId="7" r:id="rId7"/>
    <sheet name="Шишкина 5" sheetId="8" r:id="rId8"/>
    <sheet name="Шишкина 7" sheetId="9" r:id="rId9"/>
    <sheet name="Шишкина 9" sheetId="10" r:id="rId10"/>
    <sheet name="Менжинского 43" sheetId="11" r:id="rId11"/>
    <sheet name="Менжинского 45" sheetId="12" r:id="rId12"/>
    <sheet name="Менжинского 55" sheetId="13" r:id="rId13"/>
    <sheet name="Менжинского 57" sheetId="14" r:id="rId14"/>
    <sheet name="Менжинского 59" sheetId="15" r:id="rId15"/>
    <sheet name="Молодёжная 1" sheetId="16" r:id="rId16"/>
    <sheet name="молодёжная 3" sheetId="17" r:id="rId17"/>
    <sheet name="Молодёжная 3а" sheetId="18" r:id="rId18"/>
    <sheet name="Строителей 1" sheetId="19" r:id="rId19"/>
    <sheet name="Строителей 2" sheetId="20" r:id="rId20"/>
    <sheet name="Строителей 3" sheetId="21" r:id="rId21"/>
    <sheet name="Строителей 5" sheetId="22" r:id="rId22"/>
    <sheet name="Строителей 5а" sheetId="23" r:id="rId23"/>
    <sheet name="Юбилейный пр-д 1" sheetId="24" r:id="rId24"/>
    <sheet name="Юбилейный 6" sheetId="25" r:id="rId25"/>
    <sheet name="Юбилейный пр-д 8" sheetId="26" r:id="rId26"/>
    <sheet name="Юбилейный пр-д 9" sheetId="27" r:id="rId27"/>
    <sheet name="Юбилейный пр-д 10" sheetId="28" r:id="rId28"/>
    <sheet name="Юбилейный пр-д 11" sheetId="29" r:id="rId29"/>
    <sheet name="Юбилейный пр-д 12" sheetId="30" r:id="rId30"/>
  </sheets>
  <definedNames/>
  <calcPr fullCalcOnLoad="1"/>
</workbook>
</file>

<file path=xl/sharedStrings.xml><?xml version="1.0" encoding="utf-8"?>
<sst xmlns="http://schemas.openxmlformats.org/spreadsheetml/2006/main" count="643" uniqueCount="299">
  <si>
    <t>Капитальный ремонт эл сетей 4,5,6,7</t>
  </si>
  <si>
    <t>Ремонт остекления 3 под.</t>
  </si>
  <si>
    <t>Замена водопроводного стояка кв.4,8,12,16</t>
  </si>
  <si>
    <t>Кирова 7- 2014г.</t>
  </si>
  <si>
    <t>Менжинского д. 57- 2014г.</t>
  </si>
  <si>
    <t>Наращивание газохода кв.28</t>
  </si>
  <si>
    <t>Ремонт отопления кв 18</t>
  </si>
  <si>
    <t xml:space="preserve">Ремонт кровли </t>
  </si>
  <si>
    <t>Ремонт щита этажного под.2 эт.5</t>
  </si>
  <si>
    <t>Ремонт кровли кв.29,43</t>
  </si>
  <si>
    <t>Ремонт дверей выхода на кровлю и остекления оконных рам</t>
  </si>
  <si>
    <t>Ремонт кровли</t>
  </si>
  <si>
    <t>Капитальный ремонт эл сетей 1-3 под.</t>
  </si>
  <si>
    <t>Корчевка пня у 4 под.</t>
  </si>
  <si>
    <t>Разборка сараев в подвале и вывоз мусора</t>
  </si>
  <si>
    <t>Демонтаж антенны</t>
  </si>
  <si>
    <t>Ремонт балконных плит</t>
  </si>
  <si>
    <t>Ремонт канализации 3 под.</t>
  </si>
  <si>
    <t>Ремонт вытяжек кв.61</t>
  </si>
  <si>
    <t>Ремонт отопления кв.1</t>
  </si>
  <si>
    <t>Ремонт отопления подвал</t>
  </si>
  <si>
    <t>Ремонт кровли кв.11</t>
  </si>
  <si>
    <t>Ремонт парапета кв.11</t>
  </si>
  <si>
    <t>Ремонт металлических дверей 2 под.</t>
  </si>
  <si>
    <t>Ремонт ливневой канализации 5 под.</t>
  </si>
  <si>
    <t>Ремонт кровель над балконами</t>
  </si>
  <si>
    <t>Устройство перил в подъездах</t>
  </si>
  <si>
    <t>Ремонт системы отопления подвал</t>
  </si>
  <si>
    <t>Замена задвижек подвал</t>
  </si>
  <si>
    <t>Ремонт канализации кв.27</t>
  </si>
  <si>
    <t>Наращивание водосточной трубы</t>
  </si>
  <si>
    <t>Ремонт канализации в подвале1,4 под.</t>
  </si>
  <si>
    <t>Герметизация  межпанельных швов 79.82.85</t>
  </si>
  <si>
    <t>Герметизация  межпанельных швов кв. 38</t>
  </si>
  <si>
    <t>Ремонт остекления 1 под.</t>
  </si>
  <si>
    <t>Подсыпка под отмостку</t>
  </si>
  <si>
    <t>Устройство козырьков 4 шт.</t>
  </si>
  <si>
    <t xml:space="preserve">Спиловка деревьев </t>
  </si>
  <si>
    <t>Наращивание газохода кв.7</t>
  </si>
  <si>
    <t>Ремонт остекления 2 под.</t>
  </si>
  <si>
    <t>Ремонт водопровода подвал</t>
  </si>
  <si>
    <t>Обрезка деревьев</t>
  </si>
  <si>
    <t>Ремонт вытяжных труб</t>
  </si>
  <si>
    <t>Менжинского д. 59- 2014г.</t>
  </si>
  <si>
    <t>Молодежная д.№3- 2014г.</t>
  </si>
  <si>
    <t>Молодежная д.№3а - 2014г.</t>
  </si>
  <si>
    <t>Строителей д.№1 - 2014г.</t>
  </si>
  <si>
    <t>Строителей д.№2 - 2014г.</t>
  </si>
  <si>
    <t>Строителей д.№3 - 2014г.</t>
  </si>
  <si>
    <t>Строителей 5-2014г.</t>
  </si>
  <si>
    <t>Стоителей 5а-2014г.</t>
  </si>
  <si>
    <t>Юбилейный пр Д. №1- 2014г.</t>
  </si>
  <si>
    <t>Юбилейный пр д.№6 - 2014г.</t>
  </si>
  <si>
    <t>Юбилейный пр д.№8 - 2014г.</t>
  </si>
  <si>
    <t>Юбилейный пр д.№9 - 2014г.</t>
  </si>
  <si>
    <t>Юбилейный пр д.№10 - 2014г.</t>
  </si>
  <si>
    <t>Юбилейный пр д.№11 - 2014г.</t>
  </si>
  <si>
    <t>Юбилейный пр д.№ 12 - 2014г.</t>
  </si>
  <si>
    <t>Менжинского д. 55- 2014г.</t>
  </si>
  <si>
    <t>Менжинского д. 45- 2014г.</t>
  </si>
  <si>
    <t>Менжинского д. 43- 2014г.</t>
  </si>
  <si>
    <t>Шишкина д.№9-2014г.</t>
  </si>
  <si>
    <t>Шишкина д.№7-2014г.</t>
  </si>
  <si>
    <t>Шишкина д.№5- 2014г.</t>
  </si>
  <si>
    <t>Шишкина д.№3-2014г.</t>
  </si>
  <si>
    <t>Шишкина 1- 2014г.</t>
  </si>
  <si>
    <t>ул.Седова д.31    2014г.</t>
  </si>
  <si>
    <t>Герметизация стеновых панелей кв41, 42,43,44.</t>
  </si>
  <si>
    <t>Ремонт системы отопления (подвал)</t>
  </si>
  <si>
    <t>Установка продувочного окна</t>
  </si>
  <si>
    <t>Ремонт системы отопления кв. 53,59</t>
  </si>
  <si>
    <t>Герметизация стеновых панелей кв.38</t>
  </si>
  <si>
    <t>Ремонт остекления</t>
  </si>
  <si>
    <t>Ремонт остекления 5 под.</t>
  </si>
  <si>
    <t xml:space="preserve">Ремонт системы отопления (подвал)  </t>
  </si>
  <si>
    <t>Ремонт системы отопления кв. 50</t>
  </si>
  <si>
    <t>Капитальный ремонт кровли 4 под.</t>
  </si>
  <si>
    <t>Ремонт системы отопления кв.69</t>
  </si>
  <si>
    <t>Ремонт системы отопления кв. 19</t>
  </si>
  <si>
    <t>Ремонт канализации кв.47</t>
  </si>
  <si>
    <t>Смена водосточных желобов</t>
  </si>
  <si>
    <t>Ремонт кровли кв.28,30</t>
  </si>
  <si>
    <t>Ремонт системы отопления кв.42</t>
  </si>
  <si>
    <t>Планировка площадки для устройства ограждения с использованием экскаватора</t>
  </si>
  <si>
    <t>Спиловка деревьев на придомовых территориях</t>
  </si>
  <si>
    <t>Устройство водоотводных лотков</t>
  </si>
  <si>
    <t>Герметизация ввода сетей отопления</t>
  </si>
  <si>
    <t>Дезинсекция подавла от муравьев</t>
  </si>
  <si>
    <t>Замена розлива водопровода</t>
  </si>
  <si>
    <t>Замена светильника 1 под.</t>
  </si>
  <si>
    <t>Покраска газовых труб и металлических дверей</t>
  </si>
  <si>
    <t>Покраска газовых труб</t>
  </si>
  <si>
    <t>Герметизация ввода сетей водопровода</t>
  </si>
  <si>
    <t>Ремонт вешалов</t>
  </si>
  <si>
    <t>Ремонт ступеней 4под. Ремонт вытяжных шахт</t>
  </si>
  <si>
    <t>Герметизация  швов стеновых панелей</t>
  </si>
  <si>
    <t>Спилка деревьев</t>
  </si>
  <si>
    <t>Наращивание вытяжки кв.19</t>
  </si>
  <si>
    <t>Ремонт сист отопления кв74</t>
  </si>
  <si>
    <t>Остекление 4 под.</t>
  </si>
  <si>
    <t>Замена автоматического выключателя 1эт. 4 под.</t>
  </si>
  <si>
    <t>Установка автоматических выключателей в ВРУ</t>
  </si>
  <si>
    <t>Установка окон ПВХ</t>
  </si>
  <si>
    <t xml:space="preserve">Ремонт УАКУ тепловой энергии </t>
  </si>
  <si>
    <t>Крепление молниезащиты к стене</t>
  </si>
  <si>
    <t>Благоустройство территории корчевка корней пня и подсыпка</t>
  </si>
  <si>
    <t>Ремонт детской качели и горки</t>
  </si>
  <si>
    <t>Ремонт остекления окон в подъезде.</t>
  </si>
  <si>
    <t>Спиливание деревьева (тополь)</t>
  </si>
  <si>
    <t>Ремонт ВРУ электроснабжения.</t>
  </si>
  <si>
    <t>Ремонт остекления в подъездах.</t>
  </si>
  <si>
    <t>Герметизация  шва стыков плит кв.66</t>
  </si>
  <si>
    <t>Монтаж датчиков движения на освещение подъездов</t>
  </si>
  <si>
    <t>Ремонт отопления подвал магазин</t>
  </si>
  <si>
    <t>Ремонт перил в подъездах</t>
  </si>
  <si>
    <t>Ремонт остекления подъезд</t>
  </si>
  <si>
    <t>Замена понижающего трансформатора освещения подвала</t>
  </si>
  <si>
    <t>Дезинсекция подвала от блох</t>
  </si>
  <si>
    <t>Благоустройство придомовой территории подсыпка между домами</t>
  </si>
  <si>
    <t>Установка металлического ограждения автостоянки</t>
  </si>
  <si>
    <t>Побелка подъезда 2 под.</t>
  </si>
  <si>
    <t>Установка продувочного окна 3 под.</t>
  </si>
  <si>
    <t xml:space="preserve">Устройство автомобильной площадки </t>
  </si>
  <si>
    <t>Устройство освещения подвала 3-4 под.</t>
  </si>
  <si>
    <t>Ремонт ступеней схода в подвал 1 под.</t>
  </si>
  <si>
    <t>Установка металлической двери в подвал 3под.</t>
  </si>
  <si>
    <t>Очистка подвала, вывоз мусора 3 под</t>
  </si>
  <si>
    <t>Изготовление и установка решеток на окна 3-4 под.</t>
  </si>
  <si>
    <t>Закладка окон 3-4 под.</t>
  </si>
  <si>
    <t>Установка окон ПВХ 3-4 под.</t>
  </si>
  <si>
    <t>Замена вставки в ВРУ</t>
  </si>
  <si>
    <t>Установка автомата в ВРУ</t>
  </si>
  <si>
    <t>Ремонт системы отопления (подвал) установка шаровых кранов</t>
  </si>
  <si>
    <t>Ремонт отопления (установка радиатора на лестничной клетке)</t>
  </si>
  <si>
    <t>Ремонт отопления (подвал 4 под.)</t>
  </si>
  <si>
    <t>Ремонт системы отопления (подвал 5под.)</t>
  </si>
  <si>
    <t>Ремонт канализации (подвал)</t>
  </si>
  <si>
    <t>Ремонт системы отопления (магазин пирожок)</t>
  </si>
  <si>
    <t>Заделка швов в подвале. Кв.16</t>
  </si>
  <si>
    <t>Замена плавкой вставки</t>
  </si>
  <si>
    <t>Краска , кисти.</t>
  </si>
  <si>
    <t>Краска, кисти.</t>
  </si>
  <si>
    <t>Устроиство металлического ограждения у 4под.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</si>
  <si>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</si>
  <si>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Площадь дома</t>
  </si>
  <si>
    <t>Сбор по дому за год</t>
  </si>
  <si>
    <t>Виды ремонта</t>
  </si>
  <si>
    <t>Стоимость ремонта</t>
  </si>
  <si>
    <t>Входящий остаток</t>
  </si>
  <si>
    <t>Остаток денежных средств по статьям</t>
  </si>
  <si>
    <t>Денежный сбор с 1м² руб.</t>
  </si>
  <si>
    <t>Общий сбор по дому за год</t>
  </si>
  <si>
    <t>№</t>
  </si>
  <si>
    <t>Итого по дому:</t>
  </si>
  <si>
    <t xml:space="preserve">Остаток денежных средств </t>
  </si>
  <si>
    <t>Остаток денежных средств</t>
  </si>
  <si>
    <t>№п\п</t>
  </si>
  <si>
    <t xml:space="preserve">Локально сметный расчет.   </t>
  </si>
  <si>
    <t>На ремонт системы отопления ул. Строителей д.2</t>
  </si>
  <si>
    <t>(наименование работ и затрат ,наименование объекта.)</t>
  </si>
  <si>
    <t>Основание: чертежи №</t>
  </si>
  <si>
    <t>Сметная стоимость :</t>
  </si>
  <si>
    <t>0,843ТЫС РУБ.</t>
  </si>
  <si>
    <t>Средства на оплату труда :</t>
  </si>
  <si>
    <t>0,045тыс руб.</t>
  </si>
  <si>
    <t>Сметная стоимость:</t>
  </si>
  <si>
    <t xml:space="preserve">       </t>
  </si>
  <si>
    <t>ремонт вытяжки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</si>
  <si>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</si>
  <si>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Планируемый сбор по дому за год</t>
  </si>
  <si>
    <t>Планируемый общий сбор по дому за год на 31.12.2011г.</t>
  </si>
  <si>
    <t>Сбор по дому за месяцев</t>
  </si>
  <si>
    <t xml:space="preserve"> </t>
  </si>
  <si>
    <t>Оплата услуг по изготовлению сметной документации</t>
  </si>
  <si>
    <t>Виды работ</t>
  </si>
  <si>
    <t xml:space="preserve">   </t>
  </si>
  <si>
    <t>Спиловка деревьев</t>
  </si>
  <si>
    <t>Ремонт водопр и отопл кв.9 и подв.</t>
  </si>
  <si>
    <t>Ремонт отопления кв.56.</t>
  </si>
  <si>
    <t>Спиливание деревьев.</t>
  </si>
  <si>
    <t>Кирова 7а -2014г.</t>
  </si>
  <si>
    <t>Кирова 9-2014г.</t>
  </si>
  <si>
    <t>Кирова 15-2014г.</t>
  </si>
  <si>
    <t>Ремонт отопления кв. 45</t>
  </si>
  <si>
    <t>Замена водопроводного стояка Подвал, кв78,81</t>
  </si>
  <si>
    <t>Ремонт отопления (подвал)</t>
  </si>
  <si>
    <t>Ремонт покрытия парапета</t>
  </si>
  <si>
    <t>Ремонт водопровода(подвал)</t>
  </si>
  <si>
    <t>Ремонт отопления кв.34</t>
  </si>
  <si>
    <t>Устройство лавочки</t>
  </si>
  <si>
    <t>Ремонт отопления кв.33</t>
  </si>
  <si>
    <t>Ремонт ливневой канализации 10 под.</t>
  </si>
  <si>
    <t>Установка обратных клапанов кв.29,58,59</t>
  </si>
  <si>
    <t>Установка обратных клапанов кв. 57</t>
  </si>
  <si>
    <t>Замена почтовых ящиков</t>
  </si>
  <si>
    <t>Ремонт вешалов для выбивания ковров</t>
  </si>
  <si>
    <t>Ремонт остекления 4 под.</t>
  </si>
  <si>
    <t>Устройство вешалов</t>
  </si>
  <si>
    <t>Ремонт водопровода (подвал)</t>
  </si>
  <si>
    <t>Ремонт кровли кв. 58, 74, 75</t>
  </si>
  <si>
    <t>Ремонт кровли под. 3,4.</t>
  </si>
  <si>
    <t>Ремонт канализации кв.19</t>
  </si>
  <si>
    <t>Ремонт мембранной кровли 2 под.</t>
  </si>
  <si>
    <t>Спиловка деревьев на придомовой территории</t>
  </si>
  <si>
    <t>Герметизация межпанельных швов 117кв.</t>
  </si>
  <si>
    <t>Благоустройство придомовой территории под.4</t>
  </si>
  <si>
    <t>Капитальный ремонт кровли под. 5,6</t>
  </si>
  <si>
    <t>Ремонт системы отопления кв.7,8</t>
  </si>
  <si>
    <t>Ремонт щитов этажных 1,2 под.</t>
  </si>
  <si>
    <t xml:space="preserve">Молодежная д.№1-2014г. </t>
  </si>
  <si>
    <t>Ремонт системы отопления и водопровода(подвал)</t>
  </si>
  <si>
    <t xml:space="preserve">Ремонт остекления </t>
  </si>
  <si>
    <t>Косметический ремонт после протечки кровли кв.75</t>
  </si>
  <si>
    <t>Ремонт стены после протечки кровли кв. 29</t>
  </si>
  <si>
    <t>Косметический ремонт после протечки кровли кв.74</t>
  </si>
  <si>
    <t>Ремонт канализации кв.32</t>
  </si>
  <si>
    <t>Ремонт остекления 8,9 под.</t>
  </si>
  <si>
    <t>Ремонт канализации кв. 43</t>
  </si>
  <si>
    <t>Ремонт оконных откосов</t>
  </si>
  <si>
    <t>Ремонт и прочиста вытяжной трубы кв. 1,4,7,10,13.</t>
  </si>
  <si>
    <t>Ремонт козырьков с очисткой</t>
  </si>
  <si>
    <t>Ограждение из труб</t>
  </si>
  <si>
    <t>Наращивание вытяжки кв.50</t>
  </si>
  <si>
    <t>Устройство песочницы</t>
  </si>
  <si>
    <t>Перенос качели</t>
  </si>
  <si>
    <t>2013г.</t>
  </si>
  <si>
    <t>Герметизация трещины капитальной стены кв.105</t>
  </si>
  <si>
    <t>Наращивание дымохода кв.120</t>
  </si>
  <si>
    <t>Заменна ступеней входов в подъезды</t>
  </si>
  <si>
    <t>Ремонт остекления (лестничная клетка)и ремонт отопления кв.49</t>
  </si>
  <si>
    <t>Устройство поручня ограждения на входе         4 под.</t>
  </si>
  <si>
    <t>Устройство  поручней ограждений на входах 2,3 под.</t>
  </si>
  <si>
    <t>Ремонт ливневой канализации 2 под.</t>
  </si>
  <si>
    <t>Ремонт остекления 2  под.</t>
  </si>
  <si>
    <t>Благоустройство придомовой территории (отвод грунтовых вод)</t>
  </si>
  <si>
    <t>Ремонт  электрощита этажного 4 под.</t>
  </si>
  <si>
    <t>Ремонт  электрощита этажного 2 под.</t>
  </si>
  <si>
    <t>Ремонт общедомового узла учета ХВС</t>
  </si>
  <si>
    <t>Герметизация стыков плит перекрытия кв 16 (Подвал)</t>
  </si>
  <si>
    <t>Утепление стены тамбура 2 под.</t>
  </si>
  <si>
    <t>Наращивание дымоходов кв.28,29</t>
  </si>
  <si>
    <t>Ремонт вытяжки кв.82</t>
  </si>
  <si>
    <t>Ремонт мембранной кровли кровли</t>
  </si>
  <si>
    <t>Ремонт горки и качели</t>
  </si>
  <si>
    <t>Ремонт канализационных лежаков подвал.</t>
  </si>
  <si>
    <t>Ремонт примыканий вытяжных труб кровли</t>
  </si>
  <si>
    <t>Ремонт вытяжных труб ( Чердачное помещение)</t>
  </si>
  <si>
    <t xml:space="preserve">Ремонт водосточных труб </t>
  </si>
  <si>
    <t>Замена  стояка ХВС кв.78-81</t>
  </si>
  <si>
    <t>Ремонт отопления подвал кв.78</t>
  </si>
  <si>
    <t>Замена вентилей отопления (подвал)</t>
  </si>
  <si>
    <t>Установка информационной доски</t>
  </si>
  <si>
    <t xml:space="preserve">Монтаж автоматики на освещение подъездов </t>
  </si>
  <si>
    <t>Ремонти отопления кв.22</t>
  </si>
  <si>
    <t>Ремонт остекления 4под.</t>
  </si>
  <si>
    <t>Прочистка вентканалов кв.7</t>
  </si>
  <si>
    <t>Установка люка спуска в подвал.</t>
  </si>
  <si>
    <t>Ремонтные работы придомовой территории (планировка и подсыпка)</t>
  </si>
  <si>
    <t xml:space="preserve">Ремонт кровли и вытяжки </t>
  </si>
  <si>
    <t xml:space="preserve">Ремонт кровли над балконами </t>
  </si>
  <si>
    <t>Укрепление  покрытия парапета</t>
  </si>
  <si>
    <t>Ремонт системы отопления и ливневой канализации (подвал)</t>
  </si>
  <si>
    <t xml:space="preserve"> Привозка земли для цветника</t>
  </si>
  <si>
    <t>Ремонт ступеней входов в подъезды.</t>
  </si>
  <si>
    <t>Устройство огражденя на входе 1 под.</t>
  </si>
  <si>
    <t>Герметизация межпанельных швов кв.29</t>
  </si>
  <si>
    <t>Устройство ограждений на входе 4под.</t>
  </si>
  <si>
    <t>Устройство решетки для вытирания ног 1 под.</t>
  </si>
  <si>
    <t>Ремонт системы отопления , изготовление поручней.</t>
  </si>
  <si>
    <t>Ремонт вытяжек на кровле</t>
  </si>
  <si>
    <t>Ремонт входных площадок с заменой и ремонтом ступеней</t>
  </si>
  <si>
    <t>Ремонт  кровли кв.10</t>
  </si>
  <si>
    <t>Устройство покрытия парапета из оцинкованной стали кв. 71</t>
  </si>
  <si>
    <t>Устройство  подвального окна 2 под.</t>
  </si>
  <si>
    <t>Засыпка пазух у  колодца 2 под.</t>
  </si>
  <si>
    <t>Устройство повального окна 2 под.</t>
  </si>
  <si>
    <t>Ремонт ливневой канализации 1,2,3,4.</t>
  </si>
  <si>
    <t>Герметизация темпиратурного шва кв.58</t>
  </si>
  <si>
    <t>Замена водопроводного стояка 1 под. 8 квартир</t>
  </si>
  <si>
    <t>Ремонт кровли (частичная замена  шиферного покрытия)</t>
  </si>
  <si>
    <t xml:space="preserve">Герметизация  межпанельных швов </t>
  </si>
  <si>
    <t>Ремонт отопления кв. 16-19</t>
  </si>
  <si>
    <t>Благоустройство придомовой территории ( спиловка деревьев, планировка территориии, установка бортовых камней)</t>
  </si>
  <si>
    <t>Ремонт  кровли 75 кв.</t>
  </si>
  <si>
    <t>Ремонт  кровли кв.58, 60,90</t>
  </si>
  <si>
    <t>Ремонт кровли 1 под</t>
  </si>
  <si>
    <t>Герметизация межпанельных швов 58кв.</t>
  </si>
  <si>
    <t>Герметизация межпанельных швов 118кв.</t>
  </si>
  <si>
    <t>Герметизация стеновых панелей кв.110</t>
  </si>
  <si>
    <t>Демонтаж антенны с кровли здания.</t>
  </si>
  <si>
    <t xml:space="preserve">Демонтаж антенны с кровли здания. </t>
  </si>
  <si>
    <t>Замена вводных автоматов</t>
  </si>
  <si>
    <t>Дезинсекция подвала от комаров</t>
  </si>
  <si>
    <t>Дезинсекция подвала от муравьев</t>
  </si>
  <si>
    <t>Стоимость краски на дет. площ.</t>
  </si>
  <si>
    <t>Привозка перегноя</t>
  </si>
  <si>
    <t>Возмещение ОДН по услуге ХВС</t>
  </si>
  <si>
    <t>Замена 1/2 розлива отопления в подвале</t>
  </si>
  <si>
    <t>Окраска детской площадки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</si>
</sst>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4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44" fontId="2" fillId="0" borderId="0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4" fontId="2" fillId="4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44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BR161"/>
  <sheetViews>
    <sheetView workbookViewId="0" topLeftCell="A1">
      <selection activeCell="A26" sqref="A1:I26"/>
    </sheetView>
  </sheetViews>
  <sheetFormatPr defaultColWidth="9.00390625" defaultRowHeight="12.75"/>
  <cols>
    <col min="1" max="1" width="12.1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43.125" style="3" customWidth="1"/>
    <col min="8" max="8" width="11.875" style="2" customWidth="1"/>
    <col min="9" max="9" width="12.75390625" style="15" customWidth="1"/>
    <col min="10" max="70" width="9.125" style="12" customWidth="1"/>
    <col min="71" max="16384" width="9.125" style="2" customWidth="1"/>
  </cols>
  <sheetData>
    <row r="1" spans="1:9" ht="25.5" customHeight="1">
      <c r="A1" s="69" t="s">
        <v>3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45" t="s">
        <v>148</v>
      </c>
      <c r="B2" s="45" t="s">
        <v>144</v>
      </c>
      <c r="C2" s="45" t="s">
        <v>150</v>
      </c>
      <c r="D2" s="45" t="s">
        <v>145</v>
      </c>
      <c r="E2" s="45" t="s">
        <v>151</v>
      </c>
      <c r="F2" s="45" t="s">
        <v>152</v>
      </c>
      <c r="G2" s="45" t="s">
        <v>146</v>
      </c>
      <c r="H2" s="45" t="s">
        <v>147</v>
      </c>
      <c r="I2" s="45" t="s">
        <v>154</v>
      </c>
      <c r="J2" s="16"/>
    </row>
    <row r="3" spans="1:70" s="4" customFormat="1" ht="24.75" customHeight="1">
      <c r="A3" s="36">
        <v>169809.65</v>
      </c>
      <c r="B3" s="36">
        <v>5511</v>
      </c>
      <c r="C3" s="36">
        <v>4.01</v>
      </c>
      <c r="D3" s="36">
        <f>B3*C3*12</f>
        <v>265189.32</v>
      </c>
      <c r="E3" s="36">
        <f>A3+D3</f>
        <v>434998.97</v>
      </c>
      <c r="F3" s="46">
        <v>1</v>
      </c>
      <c r="G3" s="49" t="s">
        <v>226</v>
      </c>
      <c r="H3" s="51">
        <v>1050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s="4" customFormat="1" ht="12.75">
      <c r="A4" s="36"/>
      <c r="B4" s="36"/>
      <c r="C4" s="36"/>
      <c r="D4" s="36"/>
      <c r="E4" s="36"/>
      <c r="F4" s="46">
        <v>2</v>
      </c>
      <c r="G4" s="49" t="s">
        <v>183</v>
      </c>
      <c r="H4" s="51">
        <v>826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4" customFormat="1" ht="25.5">
      <c r="A5" s="36"/>
      <c r="B5" s="36"/>
      <c r="C5" s="36"/>
      <c r="D5" s="36"/>
      <c r="E5" s="36"/>
      <c r="F5" s="46">
        <v>3</v>
      </c>
      <c r="G5" s="49" t="s">
        <v>184</v>
      </c>
      <c r="H5" s="51">
        <v>8974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4" customFormat="1" ht="12.75">
      <c r="A6" s="36"/>
      <c r="B6" s="36"/>
      <c r="C6" s="36"/>
      <c r="D6" s="36"/>
      <c r="E6" s="36"/>
      <c r="F6" s="46">
        <v>4</v>
      </c>
      <c r="G6" s="49" t="s">
        <v>249</v>
      </c>
      <c r="H6" s="51">
        <v>1977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4" customFormat="1" ht="12.75">
      <c r="A7" s="36"/>
      <c r="B7" s="36"/>
      <c r="C7" s="36"/>
      <c r="D7" s="36"/>
      <c r="E7" s="36"/>
      <c r="F7" s="46">
        <v>5</v>
      </c>
      <c r="G7" s="49" t="s">
        <v>248</v>
      </c>
      <c r="H7" s="51">
        <v>14000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4" customFormat="1" ht="12.75">
      <c r="A8" s="36"/>
      <c r="B8" s="36"/>
      <c r="C8" s="36"/>
      <c r="D8" s="36"/>
      <c r="E8" s="36"/>
      <c r="F8" s="46">
        <v>6</v>
      </c>
      <c r="G8" s="49" t="s">
        <v>185</v>
      </c>
      <c r="H8" s="51">
        <v>1240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4" customFormat="1" ht="12.75">
      <c r="A9" s="36"/>
      <c r="B9" s="36"/>
      <c r="C9" s="36"/>
      <c r="D9" s="36"/>
      <c r="E9" s="36"/>
      <c r="F9" s="46">
        <v>7</v>
      </c>
      <c r="G9" s="49" t="s">
        <v>250</v>
      </c>
      <c r="H9" s="51">
        <v>5000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s="4" customFormat="1" ht="12.75">
      <c r="A10" s="36"/>
      <c r="B10" s="36"/>
      <c r="C10" s="36"/>
      <c r="D10" s="36"/>
      <c r="E10" s="36"/>
      <c r="F10" s="46">
        <v>8</v>
      </c>
      <c r="G10" s="49" t="s">
        <v>227</v>
      </c>
      <c r="H10" s="51">
        <v>1958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4" customFormat="1" ht="12.75">
      <c r="A11" s="36"/>
      <c r="B11" s="36"/>
      <c r="C11" s="36"/>
      <c r="D11" s="36"/>
      <c r="E11" s="36"/>
      <c r="F11" s="46">
        <v>9</v>
      </c>
      <c r="G11" s="49" t="s">
        <v>185</v>
      </c>
      <c r="H11" s="51">
        <v>3173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s="4" customFormat="1" ht="12.75">
      <c r="A12" s="36"/>
      <c r="B12" s="36"/>
      <c r="C12" s="36"/>
      <c r="D12" s="36"/>
      <c r="E12" s="36"/>
      <c r="F12" s="46">
        <v>10</v>
      </c>
      <c r="G12" s="49" t="s">
        <v>187</v>
      </c>
      <c r="H12" s="51">
        <v>22383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4" customFormat="1" ht="12.75">
      <c r="A13" s="36"/>
      <c r="B13" s="36"/>
      <c r="C13" s="36"/>
      <c r="D13" s="36"/>
      <c r="E13" s="36"/>
      <c r="F13" s="46">
        <v>11</v>
      </c>
      <c r="G13" s="49" t="s">
        <v>186</v>
      </c>
      <c r="H13" s="51">
        <v>758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4" customFormat="1" ht="12.75">
      <c r="A14" s="36"/>
      <c r="B14" s="36"/>
      <c r="C14" s="36"/>
      <c r="D14" s="36"/>
      <c r="E14" s="36"/>
      <c r="F14" s="46">
        <v>12</v>
      </c>
      <c r="G14" s="49" t="s">
        <v>187</v>
      </c>
      <c r="H14" s="51">
        <v>1521</v>
      </c>
      <c r="I14" s="6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4" customFormat="1" ht="12.75">
      <c r="A15" s="36"/>
      <c r="B15" s="36"/>
      <c r="C15" s="36"/>
      <c r="D15" s="36"/>
      <c r="E15" s="36"/>
      <c r="F15" s="46">
        <v>13</v>
      </c>
      <c r="G15" s="49" t="s">
        <v>188</v>
      </c>
      <c r="H15" s="51">
        <v>573</v>
      </c>
      <c r="I15" s="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4" customFormat="1" ht="12.75">
      <c r="A16" s="36"/>
      <c r="B16" s="36"/>
      <c r="C16" s="36"/>
      <c r="D16" s="36"/>
      <c r="E16" s="36"/>
      <c r="F16" s="46">
        <v>14</v>
      </c>
      <c r="G16" s="49" t="s">
        <v>185</v>
      </c>
      <c r="H16" s="51">
        <v>7192</v>
      </c>
      <c r="I16" s="6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4" customFormat="1" ht="12.75">
      <c r="A17" s="36"/>
      <c r="B17" s="36"/>
      <c r="C17" s="36"/>
      <c r="D17" s="36"/>
      <c r="E17" s="36"/>
      <c r="F17" s="46">
        <v>15</v>
      </c>
      <c r="G17" s="49" t="s">
        <v>189</v>
      </c>
      <c r="H17" s="36">
        <v>3118</v>
      </c>
      <c r="I17" s="6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4" customFormat="1" ht="12.75">
      <c r="A18" s="36"/>
      <c r="B18" s="36"/>
      <c r="C18" s="36"/>
      <c r="D18" s="36"/>
      <c r="E18" s="36"/>
      <c r="F18" s="46">
        <v>16</v>
      </c>
      <c r="G18" s="49" t="s">
        <v>228</v>
      </c>
      <c r="H18" s="36">
        <v>26565</v>
      </c>
      <c r="I18" s="6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4" customFormat="1" ht="12.75">
      <c r="A19" s="36"/>
      <c r="B19" s="36"/>
      <c r="C19" s="36"/>
      <c r="D19" s="36"/>
      <c r="E19" s="36"/>
      <c r="F19" s="46">
        <v>17</v>
      </c>
      <c r="G19" s="49" t="s">
        <v>28</v>
      </c>
      <c r="H19" s="51">
        <v>7410</v>
      </c>
      <c r="I19" s="6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4" customFormat="1" ht="25.5">
      <c r="A20" s="36"/>
      <c r="B20" s="36"/>
      <c r="C20" s="36"/>
      <c r="D20" s="36"/>
      <c r="E20" s="36"/>
      <c r="F20" s="46">
        <v>18</v>
      </c>
      <c r="G20" s="49" t="s">
        <v>229</v>
      </c>
      <c r="H20" s="51">
        <v>1109</v>
      </c>
      <c r="I20" s="6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s="4" customFormat="1" ht="12.75">
      <c r="A21" s="36"/>
      <c r="B21" s="36"/>
      <c r="C21" s="36"/>
      <c r="D21" s="36"/>
      <c r="E21" s="36"/>
      <c r="F21" s="46">
        <v>19</v>
      </c>
      <c r="G21" s="49" t="s">
        <v>76</v>
      </c>
      <c r="H21" s="51">
        <v>271179</v>
      </c>
      <c r="I21" s="6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4" customFormat="1" ht="12.75">
      <c r="A22" s="36"/>
      <c r="B22" s="36"/>
      <c r="C22" s="36"/>
      <c r="D22" s="36"/>
      <c r="E22" s="36"/>
      <c r="F22" s="46">
        <v>20</v>
      </c>
      <c r="G22" s="49" t="s">
        <v>98</v>
      </c>
      <c r="H22" s="51">
        <v>1613</v>
      </c>
      <c r="I22" s="6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7" customFormat="1" ht="12.75">
      <c r="A23" s="36"/>
      <c r="B23" s="36"/>
      <c r="C23" s="36"/>
      <c r="D23" s="36"/>
      <c r="E23" s="36"/>
      <c r="F23" s="46">
        <v>21</v>
      </c>
      <c r="G23" s="49" t="s">
        <v>102</v>
      </c>
      <c r="H23" s="51">
        <v>31400</v>
      </c>
      <c r="I23" s="6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7" customFormat="1" ht="12.75">
      <c r="A24" s="36"/>
      <c r="B24" s="36"/>
      <c r="C24" s="36"/>
      <c r="D24" s="36"/>
      <c r="E24" s="36"/>
      <c r="F24" s="46">
        <v>22</v>
      </c>
      <c r="G24" s="49" t="s">
        <v>102</v>
      </c>
      <c r="H24" s="51">
        <v>33200</v>
      </c>
      <c r="I24" s="6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7" customFormat="1" ht="25.5">
      <c r="A25" s="36"/>
      <c r="B25" s="36"/>
      <c r="C25" s="36"/>
      <c r="D25" s="36"/>
      <c r="E25" s="36"/>
      <c r="F25" s="46">
        <v>23</v>
      </c>
      <c r="G25" s="49" t="s">
        <v>173</v>
      </c>
      <c r="H25" s="51">
        <v>7581.03</v>
      </c>
      <c r="I25" s="3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1" customFormat="1" ht="12.75">
      <c r="A26" s="36"/>
      <c r="B26" s="36"/>
      <c r="C26" s="36"/>
      <c r="D26" s="36"/>
      <c r="E26" s="36"/>
      <c r="F26" s="36"/>
      <c r="G26" s="37" t="s">
        <v>153</v>
      </c>
      <c r="H26" s="36">
        <f>SUM(H3:H25)</f>
        <v>453800.03</v>
      </c>
      <c r="I26" s="36">
        <f>E3-H26</f>
        <v>-18801.060000000056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1:70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1:70" s="13" customFormat="1" ht="12.75">
      <c r="A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1:70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1:70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1:70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1:70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</row>
    <row r="54" spans="1:70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</row>
    <row r="65" spans="1:70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</row>
    <row r="67" spans="1:70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</row>
    <row r="68" spans="1:70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</row>
    <row r="69" spans="1:70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</row>
    <row r="70" spans="1:70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</row>
    <row r="71" spans="1:70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</row>
    <row r="72" spans="1:70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</row>
    <row r="73" spans="1:70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</row>
    <row r="74" spans="1:70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</row>
    <row r="75" spans="1:70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</row>
    <row r="76" spans="1:70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</row>
    <row r="77" spans="1:70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</row>
    <row r="78" spans="1:70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</row>
    <row r="79" spans="1:70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</row>
    <row r="80" spans="1:70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</row>
    <row r="81" spans="1:70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</row>
    <row r="82" spans="1:70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</row>
    <row r="83" spans="1:70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</row>
    <row r="84" spans="1:70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</row>
    <row r="85" spans="1:70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</row>
    <row r="86" spans="1:70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</row>
    <row r="87" spans="1:70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</row>
    <row r="88" spans="1:70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</row>
    <row r="89" spans="1:70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</row>
    <row r="90" spans="1:70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</row>
    <row r="91" spans="1:70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</row>
    <row r="92" spans="1:70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</row>
    <row r="93" spans="1:70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</row>
    <row r="94" spans="1:70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</row>
    <row r="95" spans="1:70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</row>
    <row r="96" spans="1:70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</row>
    <row r="97" spans="1:70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</row>
    <row r="98" spans="1:70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</row>
    <row r="99" spans="1:70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70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</row>
    <row r="101" spans="1:70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</row>
    <row r="102" spans="1:70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</row>
    <row r="104" spans="1:70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</row>
    <row r="105" spans="1:70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</row>
    <row r="106" spans="1:70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</row>
    <row r="107" spans="1:70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</row>
    <row r="108" spans="1:70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</row>
    <row r="109" spans="1:70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</row>
    <row r="110" spans="1:70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</row>
    <row r="111" spans="1:70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</row>
    <row r="112" spans="1:70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</row>
    <row r="113" spans="1:70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</row>
    <row r="114" spans="1:70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</row>
    <row r="115" spans="1:70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</row>
    <row r="116" spans="1:70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</row>
    <row r="117" spans="1:70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</row>
    <row r="118" spans="1:70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</row>
    <row r="119" spans="1:70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</row>
    <row r="120" spans="1:70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</row>
    <row r="121" spans="1:70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</row>
    <row r="122" spans="1:70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</row>
    <row r="123" spans="1:70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</row>
    <row r="124" spans="1:70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</row>
    <row r="125" spans="1:70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</row>
    <row r="126" spans="1:70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</row>
    <row r="127" spans="1:70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</row>
    <row r="128" spans="1:70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</row>
    <row r="129" spans="1:70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</row>
    <row r="130" spans="1:70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</row>
    <row r="131" spans="1:70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</row>
    <row r="132" spans="1:70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</row>
    <row r="133" spans="1:70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</row>
    <row r="134" spans="1:70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</row>
    <row r="135" spans="1:70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</row>
    <row r="136" spans="1:70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</row>
    <row r="137" spans="1:70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</row>
    <row r="138" spans="1:70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</row>
    <row r="139" spans="1:70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</row>
    <row r="140" spans="1:70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</row>
    <row r="141" spans="1:70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</row>
    <row r="142" spans="1:70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</row>
    <row r="143" spans="1:70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</row>
    <row r="144" spans="1:70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</row>
    <row r="145" spans="1:70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</row>
    <row r="146" spans="1:70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</row>
    <row r="147" spans="1:70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</row>
    <row r="148" spans="1:70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</row>
    <row r="149" spans="1:70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</row>
    <row r="150" spans="1:70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</row>
    <row r="151" spans="1:70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</row>
    <row r="152" spans="1:70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</row>
    <row r="153" spans="1:70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</row>
    <row r="154" spans="1:70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</row>
    <row r="155" spans="1:70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</row>
    <row r="156" spans="1:70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</row>
    <row r="157" spans="1:70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</row>
    <row r="158" spans="1:70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</row>
    <row r="159" spans="1:70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</row>
    <row r="160" spans="1:70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</row>
    <row r="161" spans="7:9" ht="12.75">
      <c r="G161" s="14"/>
      <c r="H161" s="13"/>
      <c r="I161" s="13"/>
    </row>
  </sheetData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BC446"/>
  <sheetViews>
    <sheetView workbookViewId="0" topLeftCell="A1">
      <selection activeCell="A22" sqref="A1:I22"/>
    </sheetView>
  </sheetViews>
  <sheetFormatPr defaultColWidth="9.00390625" defaultRowHeight="12.75"/>
  <cols>
    <col min="1" max="1" width="11.625" style="6" customWidth="1"/>
    <col min="2" max="2" width="9.125" style="2" customWidth="1"/>
    <col min="3" max="3" width="6.00390625" style="2" customWidth="1"/>
    <col min="4" max="4" width="10.875" style="2" customWidth="1"/>
    <col min="5" max="5" width="10.375" style="2" customWidth="1"/>
    <col min="6" max="6" width="4.375" style="2" customWidth="1"/>
    <col min="7" max="7" width="39.875" style="3" customWidth="1"/>
    <col min="8" max="8" width="11.125" style="2" customWidth="1"/>
    <col min="9" max="9" width="9.875" style="15" customWidth="1"/>
    <col min="10" max="55" width="9.125" style="12" customWidth="1"/>
    <col min="56" max="16384" width="9.125" style="2" customWidth="1"/>
  </cols>
  <sheetData>
    <row r="1" spans="1:9" ht="24.75" customHeight="1">
      <c r="A1" s="69" t="s">
        <v>61</v>
      </c>
      <c r="B1" s="70"/>
      <c r="C1" s="70"/>
      <c r="D1" s="70"/>
      <c r="E1" s="70"/>
      <c r="F1" s="70"/>
      <c r="G1" s="70"/>
      <c r="H1" s="70"/>
      <c r="I1" s="71"/>
    </row>
    <row r="2" spans="1:10" ht="89.2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/>
      <c r="I2" s="1" t="s">
        <v>154</v>
      </c>
      <c r="J2" s="16"/>
    </row>
    <row r="3" spans="1:55" s="4" customFormat="1" ht="12.75" customHeight="1">
      <c r="A3" s="36">
        <v>293503.94</v>
      </c>
      <c r="B3" s="4">
        <v>4168.7</v>
      </c>
      <c r="C3" s="36">
        <v>4.01</v>
      </c>
      <c r="D3" s="36">
        <f>B3*C3*12</f>
        <v>200597.84399999998</v>
      </c>
      <c r="E3" s="36">
        <f>A3+D3</f>
        <v>494101.784</v>
      </c>
      <c r="F3" s="46">
        <v>1</v>
      </c>
      <c r="G3" s="49" t="s">
        <v>40</v>
      </c>
      <c r="H3" s="36">
        <v>737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12.75">
      <c r="A4" s="36"/>
      <c r="B4" s="36"/>
      <c r="C4" s="36"/>
      <c r="D4" s="36"/>
      <c r="E4" s="36"/>
      <c r="F4" s="46">
        <v>2</v>
      </c>
      <c r="G4" s="49" t="s">
        <v>104</v>
      </c>
      <c r="H4" s="36">
        <v>4646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12.75">
      <c r="A5" s="36"/>
      <c r="B5" s="36"/>
      <c r="C5" s="36"/>
      <c r="D5" s="36"/>
      <c r="E5" s="36"/>
      <c r="F5" s="46">
        <v>3</v>
      </c>
      <c r="G5" s="49" t="s">
        <v>106</v>
      </c>
      <c r="H5" s="36">
        <v>2797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25.5">
      <c r="A6" s="36"/>
      <c r="B6" s="36"/>
      <c r="C6" s="36"/>
      <c r="D6" s="36"/>
      <c r="E6" s="36"/>
      <c r="F6" s="46">
        <v>4</v>
      </c>
      <c r="G6" s="49" t="s">
        <v>105</v>
      </c>
      <c r="H6" s="36">
        <v>14051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6"/>
      <c r="B7" s="36"/>
      <c r="C7" s="36"/>
      <c r="D7" s="36"/>
      <c r="E7" s="36"/>
      <c r="F7" s="46">
        <v>5</v>
      </c>
      <c r="G7" s="49" t="s">
        <v>41</v>
      </c>
      <c r="H7" s="36">
        <v>12903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4" customFormat="1" ht="12.75">
      <c r="A8" s="36"/>
      <c r="B8" s="36"/>
      <c r="C8" s="36"/>
      <c r="D8" s="36"/>
      <c r="E8" s="36"/>
      <c r="F8" s="46">
        <v>6</v>
      </c>
      <c r="G8" s="49" t="s">
        <v>107</v>
      </c>
      <c r="H8" s="36">
        <v>1007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4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4" customFormat="1" ht="12.75">
      <c r="A10" s="36"/>
      <c r="B10" s="36"/>
      <c r="C10" s="36"/>
      <c r="D10" s="36"/>
      <c r="E10" s="36"/>
      <c r="F10" s="46">
        <v>8</v>
      </c>
      <c r="G10" s="49" t="s">
        <v>108</v>
      </c>
      <c r="H10" s="36">
        <v>9995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4" customFormat="1" ht="12.75">
      <c r="A11" s="36"/>
      <c r="B11" s="36"/>
      <c r="C11" s="36"/>
      <c r="D11" s="36"/>
      <c r="E11" s="36"/>
      <c r="F11" s="46">
        <v>9</v>
      </c>
      <c r="G11" s="49" t="s">
        <v>87</v>
      </c>
      <c r="H11" s="36">
        <v>2085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4" customFormat="1" ht="12.75">
      <c r="A12" s="36"/>
      <c r="B12" s="36"/>
      <c r="C12" s="36"/>
      <c r="D12" s="36"/>
      <c r="E12" s="36"/>
      <c r="F12" s="46">
        <v>10</v>
      </c>
      <c r="G12" s="49" t="s">
        <v>109</v>
      </c>
      <c r="H12" s="36">
        <v>22159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4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4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7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2.75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36"/>
      <c r="B18" s="36"/>
      <c r="C18" s="36"/>
      <c r="D18" s="36"/>
      <c r="E18" s="36"/>
      <c r="F18" s="46">
        <v>16</v>
      </c>
      <c r="G18" s="49"/>
      <c r="H18" s="36"/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36"/>
      <c r="B19" s="36"/>
      <c r="C19" s="36"/>
      <c r="D19" s="36"/>
      <c r="E19" s="36"/>
      <c r="F19" s="46">
        <v>17</v>
      </c>
      <c r="G19" s="49"/>
      <c r="H19" s="36"/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36"/>
      <c r="B20" s="36"/>
      <c r="C20" s="36"/>
      <c r="D20" s="36"/>
      <c r="E20" s="36"/>
      <c r="F20" s="46">
        <v>18</v>
      </c>
      <c r="G20" s="49"/>
      <c r="H20" s="36"/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25.5">
      <c r="A21" s="36"/>
      <c r="B21" s="36"/>
      <c r="C21" s="36"/>
      <c r="D21" s="36"/>
      <c r="E21" s="36"/>
      <c r="F21" s="46">
        <v>19</v>
      </c>
      <c r="G21" s="49" t="s">
        <v>173</v>
      </c>
      <c r="H21" s="36">
        <v>4088.69</v>
      </c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36"/>
      <c r="B22" s="36"/>
      <c r="C22" s="36"/>
      <c r="D22" s="36"/>
      <c r="E22" s="36"/>
      <c r="F22" s="36"/>
      <c r="G22" s="37" t="s">
        <v>153</v>
      </c>
      <c r="H22" s="36">
        <f>SUM(H3:H21)</f>
        <v>74468.69</v>
      </c>
      <c r="I22" s="36">
        <f>E3-H22</f>
        <v>419633.094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H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1:55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55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1:55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1:55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1:55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55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1:55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1:55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55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1:55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1:55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1:55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1:55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55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1:55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1:55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1:55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1:55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1:55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1:55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1:55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1:55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1:55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1:55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1:55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1:55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1:55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1:55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1:55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55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1:55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1:55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1:55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1:55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1:55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1:55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1:55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1:55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1:55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1:55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1:55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1:55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1:55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1:55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1:55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1:55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1:55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1:55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1:55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1:55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1:55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1:55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1:55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1:55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1:55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1:55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1:55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1:55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1:55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1:55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1:55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1:55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1:55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1:55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1:55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1:55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1:55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55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1:55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1:55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1:55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1:55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1:55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1:55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1:55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1:55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1:55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1:55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1:55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1:55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1:55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1:55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1:55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1:55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1:55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1:55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1:55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1:55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1:55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1:55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1:55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1:55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1:55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1:55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1:55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1:55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55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1:55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1:55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1:55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1:55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1:55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1:55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55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1:55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1:55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55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1:55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1:55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1:55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1:55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1:55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1:55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1:55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1:55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1:55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1:55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1:55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:55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1:55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1:55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1:55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1:55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1:55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1:55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1:55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1:55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1:55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1:55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1:55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1:55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1:55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1:55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1:55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1:55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1:55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1:55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1:55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1:55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1:55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1:55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1:55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1:55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1:55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1:55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1:55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1:55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1:55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1:55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1:55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1:55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1:55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1:55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1:55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1:55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1:55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1:55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1:55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1:55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1:55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1:55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1:55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1:55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1:55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1:55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1:55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1:55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1:55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1:55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1:55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1:55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1:55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1:55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1:55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1:55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</row>
    <row r="300" spans="1:55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</row>
    <row r="301" spans="1:55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</row>
    <row r="302" spans="1:55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</row>
    <row r="303" spans="1:55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</row>
    <row r="304" spans="1:55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</row>
    <row r="305" spans="1:55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</row>
    <row r="306" spans="1:55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</row>
    <row r="307" spans="1:55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</row>
    <row r="308" spans="1:55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</row>
    <row r="309" spans="1:55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</row>
    <row r="310" spans="1:55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</row>
    <row r="311" spans="1:55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</row>
    <row r="312" spans="1:55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</row>
    <row r="313" spans="1:55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</row>
    <row r="314" spans="1:55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</row>
    <row r="315" spans="1:55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</row>
    <row r="316" spans="1:55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</row>
    <row r="317" spans="1:55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</row>
    <row r="318" spans="1:55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</row>
    <row r="319" spans="1:55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</row>
    <row r="320" spans="1:55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</row>
    <row r="321" spans="1:55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</row>
    <row r="322" spans="1:55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</row>
    <row r="323" spans="1:55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</row>
    <row r="324" spans="1:55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</row>
    <row r="325" spans="1:55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</row>
    <row r="326" spans="1:55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</row>
    <row r="327" spans="1:55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</row>
    <row r="328" spans="1:55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</row>
    <row r="329" spans="1:55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</row>
    <row r="330" spans="1:55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</row>
    <row r="331" spans="1:55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</row>
    <row r="332" spans="1:55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</row>
    <row r="333" spans="1:55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</row>
    <row r="334" spans="1:55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</row>
    <row r="335" spans="1:55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</row>
    <row r="336" spans="1:55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</row>
    <row r="337" spans="1:55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</row>
    <row r="338" spans="1:55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</row>
    <row r="339" spans="1:55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</row>
    <row r="340" spans="1:55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</row>
    <row r="341" spans="1:55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</row>
    <row r="342" spans="1:55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</row>
    <row r="343" spans="1:55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</row>
    <row r="344" spans="1:55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</row>
    <row r="345" spans="1:55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</row>
    <row r="346" spans="1:55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</row>
    <row r="347" spans="1:55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</row>
    <row r="348" spans="1:55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</row>
    <row r="349" spans="1:55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</row>
    <row r="350" spans="1:55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</row>
    <row r="351" spans="1:55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</row>
    <row r="352" spans="1:55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</row>
    <row r="353" spans="1:55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</row>
    <row r="354" spans="1:55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</row>
    <row r="355" spans="1:55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</row>
    <row r="356" spans="1:55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</row>
    <row r="357" spans="1:55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</row>
    <row r="358" spans="1:55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</row>
    <row r="359" spans="1:55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</row>
    <row r="360" spans="1:55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</row>
    <row r="361" spans="1:55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</row>
    <row r="362" spans="1:55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</row>
    <row r="363" spans="1:55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</row>
    <row r="364" spans="1:55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</row>
    <row r="365" spans="1:55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</row>
    <row r="366" spans="1:55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</row>
    <row r="367" spans="1:55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</row>
    <row r="368" spans="1:55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</row>
    <row r="369" spans="1:55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</row>
    <row r="370" spans="1:55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</row>
    <row r="371" spans="1:55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</row>
    <row r="372" spans="1:55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</row>
    <row r="373" spans="1:55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</row>
    <row r="374" spans="1:55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</row>
    <row r="375" spans="1:55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</row>
    <row r="376" spans="1:55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</row>
    <row r="377" spans="1:55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</row>
    <row r="378" spans="1:55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</row>
    <row r="379" spans="1:55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</row>
    <row r="380" spans="1:55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</row>
    <row r="381" spans="1:55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</row>
    <row r="382" spans="1:55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</row>
    <row r="383" spans="1:55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</row>
    <row r="384" spans="1:55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</row>
    <row r="385" spans="1:55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</row>
    <row r="386" spans="1:55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</row>
    <row r="387" spans="1:55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</row>
    <row r="388" spans="1:55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</row>
    <row r="389" spans="1:55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</row>
    <row r="390" spans="1:55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</row>
    <row r="391" spans="1:55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</row>
    <row r="392" spans="1:55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</row>
    <row r="393" spans="1:55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</row>
    <row r="394" spans="1:55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</row>
    <row r="395" spans="1:55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</row>
    <row r="396" spans="1:55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</row>
    <row r="397" spans="1:55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</row>
    <row r="398" spans="1:55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</row>
    <row r="399" spans="1:55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</row>
    <row r="400" spans="1:55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</row>
    <row r="401" spans="1:55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</row>
    <row r="402" spans="1:55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</row>
    <row r="403" spans="1:55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</row>
    <row r="404" spans="1:55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</row>
    <row r="405" spans="1:55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</row>
    <row r="406" spans="1:55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</row>
    <row r="407" spans="1:55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</row>
    <row r="408" spans="1:55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</row>
    <row r="409" spans="1:55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</row>
    <row r="410" spans="1:55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</row>
    <row r="411" spans="1:55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</row>
    <row r="412" spans="1:55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</row>
    <row r="413" spans="1:55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</row>
    <row r="414" spans="1:55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</row>
    <row r="415" spans="1:55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</row>
    <row r="416" spans="1:55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</row>
    <row r="417" spans="1:55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</row>
    <row r="418" spans="1:55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</row>
    <row r="419" spans="1:55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</row>
    <row r="420" spans="1:55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</row>
    <row r="421" spans="1:55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</row>
    <row r="422" spans="1:55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</row>
    <row r="423" spans="1:55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</row>
    <row r="424" spans="1:55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</row>
    <row r="425" spans="1:55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</row>
    <row r="426" spans="1:55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</row>
    <row r="427" spans="1:55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</row>
    <row r="428" spans="1:55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</row>
    <row r="429" spans="1:55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</row>
    <row r="430" spans="1:55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</row>
    <row r="431" spans="1:55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</row>
    <row r="432" spans="1:55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</row>
    <row r="433" spans="1:55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</row>
    <row r="434" spans="1:55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</row>
    <row r="435" spans="1:55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</row>
    <row r="436" spans="1:9" ht="12.75">
      <c r="A436" s="12"/>
      <c r="B436" s="13"/>
      <c r="C436" s="13"/>
      <c r="D436" s="13"/>
      <c r="E436" s="13"/>
      <c r="F436" s="13"/>
      <c r="G436" s="14"/>
      <c r="H436" s="13"/>
      <c r="I436" s="13"/>
    </row>
    <row r="437" spans="1:9" ht="12.75">
      <c r="A437" s="12"/>
      <c r="B437" s="13"/>
      <c r="C437" s="13"/>
      <c r="D437" s="13"/>
      <c r="E437" s="13"/>
      <c r="F437" s="13"/>
      <c r="G437" s="14"/>
      <c r="H437" s="13"/>
      <c r="I437" s="13"/>
    </row>
    <row r="438" spans="1:9" ht="12.75">
      <c r="A438" s="12"/>
      <c r="B438" s="13"/>
      <c r="C438" s="13"/>
      <c r="D438" s="13"/>
      <c r="E438" s="13"/>
      <c r="F438" s="13"/>
      <c r="G438" s="14"/>
      <c r="H438" s="13"/>
      <c r="I438" s="13"/>
    </row>
    <row r="439" spans="6:9" ht="12.75">
      <c r="F439" s="13"/>
      <c r="G439" s="14"/>
      <c r="H439" s="13"/>
      <c r="I439" s="13"/>
    </row>
    <row r="440" spans="6:9" ht="12.75">
      <c r="F440" s="13"/>
      <c r="G440" s="14"/>
      <c r="H440" s="13"/>
      <c r="I440" s="13"/>
    </row>
    <row r="441" spans="6:9" ht="12.75">
      <c r="F441" s="13"/>
      <c r="G441" s="14"/>
      <c r="H441" s="13"/>
      <c r="I441" s="13"/>
    </row>
    <row r="442" spans="6:9" ht="12.75">
      <c r="F442" s="13"/>
      <c r="G442" s="14"/>
      <c r="H442" s="13"/>
      <c r="I442" s="13"/>
    </row>
    <row r="443" spans="6:9" ht="12.75">
      <c r="F443" s="13"/>
      <c r="G443" s="14"/>
      <c r="H443" s="13"/>
      <c r="I443" s="13"/>
    </row>
    <row r="444" spans="6:9" ht="12.75">
      <c r="F444" s="13"/>
      <c r="G444" s="14"/>
      <c r="H444" s="13"/>
      <c r="I444" s="13"/>
    </row>
    <row r="445" spans="7:9" ht="12.75">
      <c r="G445" s="14"/>
      <c r="H445" s="13"/>
      <c r="I445" s="13"/>
    </row>
    <row r="446" ht="12.75">
      <c r="H446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Y67"/>
  <sheetViews>
    <sheetView workbookViewId="0" topLeftCell="A1">
      <selection activeCell="A14" sqref="A1:I14"/>
    </sheetView>
  </sheetViews>
  <sheetFormatPr defaultColWidth="9.00390625" defaultRowHeight="12.75"/>
  <cols>
    <col min="1" max="1" width="13.125" style="6" customWidth="1"/>
    <col min="2" max="2" width="8.125" style="2" customWidth="1"/>
    <col min="3" max="3" width="7.375" style="2" customWidth="1"/>
    <col min="4" max="4" width="11.125" style="2" customWidth="1"/>
    <col min="5" max="5" width="9.375" style="2" customWidth="1"/>
    <col min="6" max="6" width="4.375" style="2" customWidth="1"/>
    <col min="7" max="7" width="37.375" style="3" customWidth="1"/>
    <col min="8" max="8" width="11.125" style="2" customWidth="1"/>
    <col min="9" max="9" width="11.875" style="15" customWidth="1"/>
    <col min="10" max="47" width="9.125" style="12" customWidth="1"/>
    <col min="48" max="51" width="9.125" style="22" customWidth="1"/>
    <col min="52" max="16384" width="9.125" style="2" customWidth="1"/>
  </cols>
  <sheetData>
    <row r="1" spans="1:9" ht="23.25">
      <c r="A1" s="69" t="s">
        <v>60</v>
      </c>
      <c r="B1" s="70"/>
      <c r="C1" s="70"/>
      <c r="D1" s="70"/>
      <c r="E1" s="70"/>
      <c r="F1" s="70"/>
      <c r="G1" s="70"/>
      <c r="H1" s="70"/>
      <c r="I1" s="71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51" s="4" customFormat="1" ht="12.75" customHeight="1">
      <c r="A3" s="36">
        <v>52605.81</v>
      </c>
      <c r="B3" s="4">
        <v>3159.8</v>
      </c>
      <c r="C3" s="36">
        <v>4.01</v>
      </c>
      <c r="D3" s="36">
        <f>B3*C3*12</f>
        <v>152049.576</v>
      </c>
      <c r="E3" s="36">
        <f>A3+D3</f>
        <v>204655.386</v>
      </c>
      <c r="F3" s="46">
        <v>1</v>
      </c>
      <c r="G3" s="49" t="s">
        <v>194</v>
      </c>
      <c r="H3" s="36">
        <v>33074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2"/>
      <c r="AX3" s="22"/>
      <c r="AY3" s="22"/>
    </row>
    <row r="4" spans="1:51" s="4" customFormat="1" ht="25.5">
      <c r="A4" s="36"/>
      <c r="B4" s="36"/>
      <c r="C4" s="36"/>
      <c r="D4" s="36"/>
      <c r="E4" s="36"/>
      <c r="F4" s="46">
        <v>2</v>
      </c>
      <c r="G4" s="49" t="s">
        <v>195</v>
      </c>
      <c r="H4" s="36">
        <v>2654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22"/>
      <c r="AW4" s="22"/>
      <c r="AX4" s="22"/>
      <c r="AY4" s="22"/>
    </row>
    <row r="5" spans="1:51" s="4" customFormat="1" ht="12.75">
      <c r="A5" s="36"/>
      <c r="B5" s="36"/>
      <c r="C5" s="36"/>
      <c r="D5" s="36"/>
      <c r="E5" s="36"/>
      <c r="F5" s="46">
        <v>3</v>
      </c>
      <c r="G5" s="49" t="s">
        <v>16</v>
      </c>
      <c r="H5" s="36">
        <v>11000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22"/>
      <c r="AW5" s="22"/>
      <c r="AX5" s="22"/>
      <c r="AY5" s="22"/>
    </row>
    <row r="6" spans="1:51" s="4" customFormat="1" ht="12.75">
      <c r="A6" s="36"/>
      <c r="B6" s="36"/>
      <c r="C6" s="36"/>
      <c r="D6" s="36"/>
      <c r="E6" s="36"/>
      <c r="F6" s="46">
        <v>4</v>
      </c>
      <c r="G6" s="49" t="s">
        <v>136</v>
      </c>
      <c r="H6" s="36">
        <v>1916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22"/>
      <c r="AW6" s="22"/>
      <c r="AX6" s="22"/>
      <c r="AY6" s="22"/>
    </row>
    <row r="7" spans="1:51" s="4" customFormat="1" ht="12.75">
      <c r="A7" s="36"/>
      <c r="B7" s="36"/>
      <c r="C7" s="36"/>
      <c r="D7" s="36"/>
      <c r="E7" s="36"/>
      <c r="F7" s="46">
        <v>5</v>
      </c>
      <c r="G7" s="49" t="s">
        <v>111</v>
      </c>
      <c r="H7" s="36">
        <v>2410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22"/>
      <c r="AW7" s="22"/>
      <c r="AX7" s="22"/>
      <c r="AY7" s="22"/>
    </row>
    <row r="8" spans="1:51" s="4" customFormat="1" ht="12.75">
      <c r="A8" s="36"/>
      <c r="B8" s="36"/>
      <c r="C8" s="36"/>
      <c r="D8" s="36"/>
      <c r="E8" s="36"/>
      <c r="F8" s="46">
        <v>6</v>
      </c>
      <c r="G8" s="49" t="s">
        <v>110</v>
      </c>
      <c r="H8" s="36">
        <v>1007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2"/>
      <c r="AW8" s="22"/>
      <c r="AX8" s="22"/>
      <c r="AY8" s="22"/>
    </row>
    <row r="9" spans="1:51" s="4" customFormat="1" ht="12.75">
      <c r="A9" s="36"/>
      <c r="B9" s="36"/>
      <c r="C9" s="36"/>
      <c r="D9" s="36"/>
      <c r="E9" s="36"/>
      <c r="F9" s="46">
        <v>7</v>
      </c>
      <c r="G9" s="49" t="s">
        <v>11</v>
      </c>
      <c r="H9" s="36">
        <v>8935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22"/>
      <c r="AW9" s="22"/>
      <c r="AX9" s="22"/>
      <c r="AY9" s="22"/>
    </row>
    <row r="10" spans="1:51" s="4" customFormat="1" ht="25.5">
      <c r="A10" s="36"/>
      <c r="B10" s="36"/>
      <c r="C10" s="36"/>
      <c r="D10" s="36"/>
      <c r="E10" s="36"/>
      <c r="F10" s="46">
        <v>8</v>
      </c>
      <c r="G10" s="49" t="s">
        <v>137</v>
      </c>
      <c r="H10" s="36">
        <v>5000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22"/>
      <c r="AW10" s="22"/>
      <c r="AX10" s="22"/>
      <c r="AY10" s="22"/>
    </row>
    <row r="11" spans="1:51" s="4" customFormat="1" ht="25.5">
      <c r="A11" s="36"/>
      <c r="B11" s="36"/>
      <c r="C11" s="36"/>
      <c r="D11" s="36"/>
      <c r="E11" s="36"/>
      <c r="F11" s="46">
        <v>9</v>
      </c>
      <c r="G11" s="49" t="s">
        <v>112</v>
      </c>
      <c r="H11" s="36">
        <v>3484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22"/>
      <c r="AW11" s="22"/>
      <c r="AX11" s="22"/>
      <c r="AY11" s="22"/>
    </row>
    <row r="12" spans="1:51" s="4" customFormat="1" ht="25.5">
      <c r="A12" s="36"/>
      <c r="B12" s="36"/>
      <c r="C12" s="36"/>
      <c r="D12" s="36"/>
      <c r="E12" s="36"/>
      <c r="F12" s="46">
        <v>10</v>
      </c>
      <c r="G12" s="49" t="s">
        <v>173</v>
      </c>
      <c r="H12" s="36">
        <v>701.47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22"/>
      <c r="AW12" s="22"/>
      <c r="AX12" s="22"/>
      <c r="AY12" s="22"/>
    </row>
    <row r="13" spans="1:51" s="4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22"/>
      <c r="AW13" s="22"/>
      <c r="AX13" s="22"/>
      <c r="AY13" s="22"/>
    </row>
    <row r="14" spans="1:51" s="17" customFormat="1" ht="12.75">
      <c r="A14" s="36"/>
      <c r="B14" s="36"/>
      <c r="C14" s="36"/>
      <c r="D14" s="36"/>
      <c r="E14" s="36"/>
      <c r="F14" s="36"/>
      <c r="G14" s="37" t="s">
        <v>153</v>
      </c>
      <c r="H14" s="36">
        <f>SUM(H3:H13)</f>
        <v>70181.47</v>
      </c>
      <c r="I14" s="36">
        <f>E3-H14</f>
        <v>134473.916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22"/>
      <c r="AW14" s="22"/>
      <c r="AX14" s="22"/>
      <c r="AY14" s="22"/>
    </row>
    <row r="15" spans="1:51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22"/>
      <c r="AW15" s="22"/>
      <c r="AX15" s="22"/>
      <c r="AY15" s="22"/>
    </row>
    <row r="16" spans="1:51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22"/>
      <c r="AW16" s="22"/>
      <c r="AX16" s="22"/>
      <c r="AY16" s="22"/>
    </row>
    <row r="17" spans="1:51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22"/>
      <c r="AW17" s="22"/>
      <c r="AX17" s="22"/>
      <c r="AY17" s="22"/>
    </row>
    <row r="18" spans="1:5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22"/>
      <c r="AW18" s="22"/>
      <c r="AX18" s="22"/>
      <c r="AY18" s="22"/>
    </row>
    <row r="19" spans="1:5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22"/>
      <c r="AW19" s="22"/>
      <c r="AX19" s="22"/>
      <c r="AY19" s="22"/>
    </row>
    <row r="20" spans="1:51" s="13" customFormat="1" ht="12.75">
      <c r="A20" s="12"/>
      <c r="G20" s="14"/>
      <c r="J20" s="12"/>
      <c r="K20" s="12"/>
      <c r="L20" s="12"/>
      <c r="M20" s="12"/>
      <c r="N20" s="3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2"/>
      <c r="AW20" s="22"/>
      <c r="AX20" s="22"/>
      <c r="AY20" s="22"/>
    </row>
    <row r="21" spans="1:5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22"/>
      <c r="AW21" s="22"/>
      <c r="AX21" s="22"/>
      <c r="AY21" s="22"/>
    </row>
    <row r="22" spans="1:5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22"/>
      <c r="AW22" s="22"/>
      <c r="AX22" s="22"/>
      <c r="AY22" s="22"/>
    </row>
    <row r="23" spans="1:5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22"/>
      <c r="AW23" s="22"/>
      <c r="AX23" s="22"/>
      <c r="AY23" s="22"/>
    </row>
    <row r="24" spans="1:5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22"/>
      <c r="AW24" s="22"/>
      <c r="AX24" s="22"/>
      <c r="AY24" s="22"/>
    </row>
    <row r="25" spans="1:5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22"/>
      <c r="AW25" s="22"/>
      <c r="AX25" s="22"/>
      <c r="AY25" s="22"/>
    </row>
    <row r="26" spans="1:5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22"/>
      <c r="AW26" s="22"/>
      <c r="AX26" s="22"/>
      <c r="AY26" s="22"/>
    </row>
    <row r="27" spans="1:5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22"/>
      <c r="AW27" s="22"/>
      <c r="AX27" s="22"/>
      <c r="AY27" s="22"/>
    </row>
    <row r="28" spans="1:5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2"/>
      <c r="AW28" s="22"/>
      <c r="AX28" s="22"/>
      <c r="AY28" s="22"/>
    </row>
    <row r="29" spans="1:5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2"/>
      <c r="AW29" s="22"/>
      <c r="AX29" s="22"/>
      <c r="AY29" s="22"/>
    </row>
    <row r="30" spans="1:5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22"/>
      <c r="AW30" s="22"/>
      <c r="AX30" s="22"/>
      <c r="AY30" s="22"/>
    </row>
    <row r="31" spans="1:5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22"/>
      <c r="AW31" s="22"/>
      <c r="AX31" s="22"/>
      <c r="AY31" s="22"/>
    </row>
    <row r="32" spans="1:5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22"/>
      <c r="AW32" s="22"/>
      <c r="AX32" s="22"/>
      <c r="AY32" s="22"/>
    </row>
    <row r="33" spans="1:5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22"/>
      <c r="AW33" s="22"/>
      <c r="AX33" s="22"/>
      <c r="AY33" s="22"/>
    </row>
    <row r="34" spans="1:5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22"/>
      <c r="AW34" s="22"/>
      <c r="AX34" s="22"/>
      <c r="AY34" s="22"/>
    </row>
    <row r="35" spans="1:5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22"/>
      <c r="AW35" s="22"/>
      <c r="AX35" s="22"/>
      <c r="AY35" s="22"/>
    </row>
    <row r="36" spans="1:5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22"/>
      <c r="AW36" s="22"/>
      <c r="AX36" s="22"/>
      <c r="AY36" s="22"/>
    </row>
    <row r="37" spans="1:5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22"/>
      <c r="AW37" s="22"/>
      <c r="AX37" s="22"/>
      <c r="AY37" s="22"/>
    </row>
    <row r="38" spans="1:5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22"/>
      <c r="AW38" s="22"/>
      <c r="AX38" s="22"/>
      <c r="AY38" s="22"/>
    </row>
    <row r="39" spans="1:5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22"/>
      <c r="AW39" s="22"/>
      <c r="AX39" s="22"/>
      <c r="AY39" s="22"/>
    </row>
    <row r="40" spans="1:5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22"/>
      <c r="AW40" s="22"/>
      <c r="AX40" s="22"/>
      <c r="AY40" s="22"/>
    </row>
    <row r="41" spans="1:5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2"/>
      <c r="AW41" s="22"/>
      <c r="AX41" s="22"/>
      <c r="AY41" s="22"/>
    </row>
    <row r="42" spans="1:5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22"/>
      <c r="AW42" s="22"/>
      <c r="AX42" s="22"/>
      <c r="AY42" s="22"/>
    </row>
    <row r="43" spans="1:5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22"/>
      <c r="AW43" s="22"/>
      <c r="AX43" s="22"/>
      <c r="AY43" s="22"/>
    </row>
    <row r="44" spans="1:5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2"/>
      <c r="AW44" s="22"/>
      <c r="AX44" s="22"/>
      <c r="AY44" s="22"/>
    </row>
    <row r="45" spans="1:5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2"/>
      <c r="AW45" s="22"/>
      <c r="AX45" s="22"/>
      <c r="AY45" s="22"/>
    </row>
    <row r="46" spans="1:5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22"/>
      <c r="AW46" s="22"/>
      <c r="AX46" s="22"/>
      <c r="AY46" s="22"/>
    </row>
    <row r="47" spans="1:5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22"/>
      <c r="AW47" s="22"/>
      <c r="AX47" s="22"/>
      <c r="AY47" s="22"/>
    </row>
    <row r="48" spans="1:5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22"/>
      <c r="AW48" s="22"/>
      <c r="AX48" s="22"/>
      <c r="AY48" s="22"/>
    </row>
    <row r="49" spans="1:5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22"/>
      <c r="AW49" s="22"/>
      <c r="AX49" s="22"/>
      <c r="AY49" s="22"/>
    </row>
    <row r="50" spans="1:5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22"/>
      <c r="AW50" s="22"/>
      <c r="AX50" s="22"/>
      <c r="AY50" s="22"/>
    </row>
    <row r="51" spans="1:5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22"/>
      <c r="AW51" s="22"/>
      <c r="AX51" s="22"/>
      <c r="AY51" s="22"/>
    </row>
    <row r="52" spans="1:5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2"/>
      <c r="AW52" s="22"/>
      <c r="AX52" s="22"/>
      <c r="AY52" s="22"/>
    </row>
    <row r="53" spans="1:5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22"/>
      <c r="AW53" s="22"/>
      <c r="AX53" s="22"/>
      <c r="AY53" s="22"/>
    </row>
    <row r="54" spans="1:5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2"/>
      <c r="AW54" s="22"/>
      <c r="AX54" s="22"/>
      <c r="AY54" s="22"/>
    </row>
    <row r="55" spans="1:5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22"/>
      <c r="AW55" s="22"/>
      <c r="AX55" s="22"/>
      <c r="AY55" s="22"/>
    </row>
    <row r="56" spans="1:5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22"/>
      <c r="AW56" s="22"/>
      <c r="AX56" s="22"/>
      <c r="AY56" s="22"/>
    </row>
    <row r="57" spans="1:5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22"/>
      <c r="AW57" s="22"/>
      <c r="AX57" s="22"/>
      <c r="AY57" s="22"/>
    </row>
    <row r="58" spans="1:5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22"/>
      <c r="AW58" s="22"/>
      <c r="AX58" s="22"/>
      <c r="AY58" s="22"/>
    </row>
    <row r="59" spans="1:5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22"/>
      <c r="AW59" s="22"/>
      <c r="AX59" s="22"/>
      <c r="AY59" s="22"/>
    </row>
    <row r="60" spans="1:5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22"/>
      <c r="AW60" s="22"/>
      <c r="AX60" s="22"/>
      <c r="AY60" s="22"/>
    </row>
    <row r="61" spans="1:5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22"/>
      <c r="AW61" s="22"/>
      <c r="AX61" s="22"/>
      <c r="AY61" s="22"/>
    </row>
    <row r="62" spans="1:5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22"/>
      <c r="AW62" s="22"/>
      <c r="AX62" s="22"/>
      <c r="AY62" s="22"/>
    </row>
    <row r="63" spans="1:5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22"/>
      <c r="AW63" s="22"/>
      <c r="AX63" s="22"/>
      <c r="AY63" s="22"/>
    </row>
    <row r="64" spans="1:5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22"/>
      <c r="AW64" s="22"/>
      <c r="AX64" s="22"/>
      <c r="AY64" s="22"/>
    </row>
    <row r="65" spans="1:5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22"/>
      <c r="AW65" s="22"/>
      <c r="AX65" s="22"/>
      <c r="AY65" s="22"/>
    </row>
    <row r="66" spans="1:5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22"/>
      <c r="AW66" s="22"/>
      <c r="AX66" s="22"/>
      <c r="AY66" s="22"/>
    </row>
    <row r="67" spans="1:5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2"/>
      <c r="AW67" s="22"/>
      <c r="AX67" s="22"/>
      <c r="AY67" s="2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W610"/>
  <sheetViews>
    <sheetView workbookViewId="0" topLeftCell="A1">
      <selection activeCell="A14" sqref="A1:J14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25390625" style="2" customWidth="1"/>
    <col min="4" max="4" width="8.75390625" style="2" customWidth="1"/>
    <col min="5" max="5" width="11.00390625" style="2" customWidth="1"/>
    <col min="6" max="6" width="4.375" style="2" customWidth="1"/>
    <col min="7" max="7" width="40.125" style="3" customWidth="1"/>
    <col min="8" max="8" width="11.00390625" style="2" customWidth="1"/>
    <col min="9" max="9" width="13.00390625" style="15" customWidth="1"/>
    <col min="10" max="10" width="0.12890625" style="12" customWidth="1"/>
    <col min="11" max="49" width="9.125" style="12" customWidth="1"/>
    <col min="50" max="16384" width="9.125" style="2" customWidth="1"/>
  </cols>
  <sheetData>
    <row r="1" spans="1:10" ht="23.25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76.5">
      <c r="A2" s="5" t="s">
        <v>148</v>
      </c>
      <c r="B2" s="5" t="s">
        <v>144</v>
      </c>
      <c r="C2" s="5" t="s">
        <v>150</v>
      </c>
      <c r="D2" s="5" t="s">
        <v>145</v>
      </c>
      <c r="E2" s="5" t="s">
        <v>151</v>
      </c>
      <c r="F2" s="5" t="s">
        <v>152</v>
      </c>
      <c r="G2" s="5" t="s">
        <v>174</v>
      </c>
      <c r="H2" s="5" t="s">
        <v>147</v>
      </c>
      <c r="I2" s="5" t="s">
        <v>154</v>
      </c>
      <c r="J2" s="16"/>
    </row>
    <row r="3" spans="1:49" s="4" customFormat="1" ht="27" customHeight="1">
      <c r="A3" s="36">
        <v>261561.42</v>
      </c>
      <c r="B3" s="4">
        <v>4913.5</v>
      </c>
      <c r="C3" s="36">
        <v>4.01</v>
      </c>
      <c r="D3" s="36">
        <f>B3*C3*12</f>
        <v>236437.62</v>
      </c>
      <c r="E3" s="36">
        <f>A3+D3</f>
        <v>497999.04000000004</v>
      </c>
      <c r="F3" s="46">
        <v>1</v>
      </c>
      <c r="G3" s="49" t="s">
        <v>113</v>
      </c>
      <c r="H3" s="36">
        <v>4550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6"/>
      <c r="B4" s="36"/>
      <c r="C4" s="36"/>
      <c r="D4" s="36"/>
      <c r="E4" s="36"/>
      <c r="F4" s="46">
        <v>2</v>
      </c>
      <c r="G4" s="49" t="s">
        <v>13</v>
      </c>
      <c r="H4" s="36">
        <v>1200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6"/>
      <c r="B5" s="36"/>
      <c r="C5" s="36"/>
      <c r="D5" s="36"/>
      <c r="E5" s="36"/>
      <c r="F5" s="46">
        <v>3</v>
      </c>
      <c r="G5" s="49" t="s">
        <v>189</v>
      </c>
      <c r="H5" s="36">
        <v>2000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36"/>
      <c r="B6" s="36"/>
      <c r="C6" s="36"/>
      <c r="D6" s="36"/>
      <c r="E6" s="36"/>
      <c r="F6" s="46">
        <v>4</v>
      </c>
      <c r="G6" s="49" t="s">
        <v>114</v>
      </c>
      <c r="H6" s="36">
        <v>2734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6"/>
      <c r="B7" s="36"/>
      <c r="C7" s="36"/>
      <c r="D7" s="36"/>
      <c r="E7" s="36"/>
      <c r="F7" s="46">
        <v>5</v>
      </c>
      <c r="G7" s="49" t="s">
        <v>68</v>
      </c>
      <c r="H7" s="36">
        <v>2052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36"/>
      <c r="B8" s="36"/>
      <c r="C8" s="36"/>
      <c r="D8" s="36"/>
      <c r="E8" s="36"/>
      <c r="F8" s="46">
        <v>6</v>
      </c>
      <c r="G8" s="49" t="s">
        <v>115</v>
      </c>
      <c r="H8" s="36">
        <v>1103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26.25" customHeight="1">
      <c r="A9" s="36"/>
      <c r="B9" s="36"/>
      <c r="C9" s="36"/>
      <c r="D9" s="36"/>
      <c r="E9" s="36"/>
      <c r="F9" s="46">
        <v>7</v>
      </c>
      <c r="G9" s="49" t="s">
        <v>86</v>
      </c>
      <c r="H9" s="36">
        <v>27164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4" customFormat="1" ht="25.5">
      <c r="A10" s="36"/>
      <c r="B10" s="36"/>
      <c r="C10" s="36"/>
      <c r="D10" s="36"/>
      <c r="E10" s="36"/>
      <c r="F10" s="46">
        <v>8</v>
      </c>
      <c r="G10" s="49" t="s">
        <v>92</v>
      </c>
      <c r="H10" s="36">
        <v>19808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4" customFormat="1" ht="12.75">
      <c r="A11" s="36"/>
      <c r="B11" s="36"/>
      <c r="C11" s="36"/>
      <c r="D11" s="36"/>
      <c r="E11" s="36"/>
      <c r="F11" s="46">
        <v>9</v>
      </c>
      <c r="G11" s="49" t="s">
        <v>296</v>
      </c>
      <c r="H11" s="36">
        <v>28351.51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25.5">
      <c r="A13" s="36"/>
      <c r="B13" s="36"/>
      <c r="C13" s="36"/>
      <c r="D13" s="36"/>
      <c r="E13" s="36"/>
      <c r="F13" s="46">
        <v>27</v>
      </c>
      <c r="G13" s="49" t="s">
        <v>173</v>
      </c>
      <c r="H13" s="36">
        <v>180.34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3" customFormat="1" ht="12.75">
      <c r="A14" s="12"/>
      <c r="F14" s="36"/>
      <c r="G14" s="37" t="s">
        <v>153</v>
      </c>
      <c r="H14" s="36">
        <f>SUM(H3:H13)</f>
        <v>89142.84999999999</v>
      </c>
      <c r="I14" s="36">
        <f>E3-H14</f>
        <v>408856.19000000006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13" customFormat="1" ht="12.75">
      <c r="A17" s="12"/>
      <c r="G17" s="4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s="13" customFormat="1" ht="12.75">
      <c r="A40" s="12"/>
      <c r="G40" s="14"/>
      <c r="J40" s="12"/>
      <c r="K40" s="12" t="s">
        <v>166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  <row r="147" spans="1:4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</row>
    <row r="148" spans="1:4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</row>
    <row r="149" spans="1:4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</row>
    <row r="150" spans="1:4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</row>
    <row r="151" spans="1:4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2" spans="1:4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</row>
    <row r="153" spans="1:4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</row>
    <row r="154" spans="1:4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</row>
    <row r="155" spans="1:4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56" spans="1:4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</row>
    <row r="157" spans="1:4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4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4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</row>
    <row r="161" spans="1:4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</row>
    <row r="162" spans="1:4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</row>
    <row r="163" spans="1:4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</row>
    <row r="164" spans="1:4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</row>
    <row r="165" spans="1:4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</row>
    <row r="166" spans="1:4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</row>
    <row r="167" spans="1:4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</row>
    <row r="168" spans="1:4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</row>
    <row r="169" spans="1:4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</row>
    <row r="170" spans="1:4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</row>
    <row r="171" spans="1:4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</row>
    <row r="172" spans="1:4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</row>
    <row r="173" spans="1:4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</row>
    <row r="174" spans="1:4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</row>
    <row r="175" spans="1:4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</row>
    <row r="176" spans="1:4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</row>
    <row r="177" spans="1:4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</row>
    <row r="178" spans="1:4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</row>
    <row r="179" spans="1:4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</row>
    <row r="180" spans="1:4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</row>
    <row r="181" spans="1:4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</row>
    <row r="182" spans="1:4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</row>
    <row r="183" spans="1:4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</row>
    <row r="184" spans="1:4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</row>
    <row r="185" spans="1:4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</row>
    <row r="186" spans="1:4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</row>
    <row r="188" spans="1:4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</row>
    <row r="189" spans="1:4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</row>
    <row r="190" spans="1:4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</row>
    <row r="191" spans="1:4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</row>
    <row r="192" spans="1:4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</row>
    <row r="193" spans="1:4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</row>
    <row r="194" spans="1:4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</row>
    <row r="195" spans="1:4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</row>
    <row r="196" spans="1:4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</row>
    <row r="197" spans="1:4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</row>
    <row r="198" spans="1:4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</row>
    <row r="199" spans="1:4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</row>
    <row r="200" spans="1:4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</row>
    <row r="201" spans="1:4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4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4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4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4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4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4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</row>
    <row r="404" spans="1:4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</row>
    <row r="405" spans="1:4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</row>
    <row r="406" spans="1:4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</row>
    <row r="407" spans="1:4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1:4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1:4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1:4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1:4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1:4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</row>
    <row r="413" spans="1:4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</row>
    <row r="414" spans="1:4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</row>
    <row r="415" spans="1:4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</row>
    <row r="416" spans="1:4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</row>
    <row r="417" spans="1:4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</row>
    <row r="418" spans="1:4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</row>
    <row r="419" spans="1:4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</row>
    <row r="420" spans="1:4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</row>
    <row r="421" spans="1:4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</row>
    <row r="422" spans="1:4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</row>
    <row r="423" spans="1:4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</row>
    <row r="424" spans="1:4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</row>
    <row r="425" spans="1:4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</row>
    <row r="426" spans="1:4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</row>
    <row r="427" spans="1:49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</row>
    <row r="428" spans="1:49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</row>
    <row r="429" spans="1:49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</row>
    <row r="430" spans="1:49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</row>
    <row r="431" spans="1:49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</row>
    <row r="432" spans="1:49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</row>
    <row r="433" spans="1:49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</row>
    <row r="434" spans="1:49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</row>
    <row r="435" spans="1:49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</row>
    <row r="436" spans="1:49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</row>
    <row r="437" spans="1:49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</row>
    <row r="438" spans="1:49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</row>
    <row r="439" spans="1:49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</row>
    <row r="440" spans="1:49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</row>
    <row r="441" spans="1:49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</row>
    <row r="442" spans="1:49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</row>
    <row r="443" spans="1:49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1:49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1:49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</row>
    <row r="446" spans="1:49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</row>
    <row r="447" spans="1:49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</row>
    <row r="448" spans="1:49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</row>
    <row r="449" spans="1:49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</row>
    <row r="450" spans="1:49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</row>
    <row r="451" spans="1:49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</row>
    <row r="452" spans="1:49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</row>
    <row r="453" spans="1:49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</row>
    <row r="454" spans="1:49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</row>
    <row r="455" spans="1:49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</row>
    <row r="456" spans="1:49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</row>
    <row r="457" spans="1:49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</row>
    <row r="458" spans="1:49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</row>
    <row r="459" spans="1:49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</row>
    <row r="460" spans="1:49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</row>
    <row r="461" spans="1:49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</row>
    <row r="462" spans="1:49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</row>
    <row r="463" spans="1:49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</row>
    <row r="464" spans="1:49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</row>
    <row r="465" spans="1:49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</row>
    <row r="466" spans="1:49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</row>
    <row r="467" spans="1:49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</row>
    <row r="468" spans="1:49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</row>
    <row r="469" spans="1:49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</row>
    <row r="470" spans="1:49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</row>
    <row r="471" spans="1:49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</row>
    <row r="472" spans="1:49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</row>
    <row r="473" spans="1:49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</row>
    <row r="474" spans="1:49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</row>
    <row r="475" spans="1:49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</row>
    <row r="476" spans="1:49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</row>
    <row r="477" spans="1:49" s="13" customFormat="1" ht="12.75">
      <c r="A477" s="12"/>
      <c r="G477" s="14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</row>
    <row r="478" spans="1:49" s="13" customFormat="1" ht="12.75">
      <c r="A478" s="12"/>
      <c r="G478" s="14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</row>
    <row r="479" spans="1:49" s="13" customFormat="1" ht="12.75">
      <c r="A479" s="12"/>
      <c r="G479" s="14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</row>
    <row r="480" spans="1:49" s="13" customFormat="1" ht="12.75">
      <c r="A480" s="12"/>
      <c r="G480" s="14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</row>
    <row r="481" spans="1:49" s="13" customFormat="1" ht="12.75">
      <c r="A481" s="12"/>
      <c r="G481" s="14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</row>
    <row r="482" spans="1:49" s="13" customFormat="1" ht="12.75">
      <c r="A482" s="12"/>
      <c r="G482" s="14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</row>
    <row r="483" spans="1:49" s="13" customFormat="1" ht="12.75">
      <c r="A483" s="12"/>
      <c r="G483" s="14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</row>
    <row r="484" spans="1:49" s="13" customFormat="1" ht="12.75">
      <c r="A484" s="12"/>
      <c r="G484" s="14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</row>
    <row r="485" spans="1:49" s="13" customFormat="1" ht="12.75">
      <c r="A485" s="12"/>
      <c r="G485" s="14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</row>
    <row r="486" spans="1:49" s="13" customFormat="1" ht="12.75">
      <c r="A486" s="12"/>
      <c r="G486" s="14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</row>
    <row r="487" spans="1:49" s="13" customFormat="1" ht="12.75">
      <c r="A487" s="12"/>
      <c r="G487" s="14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</row>
    <row r="488" spans="1:49" s="13" customFormat="1" ht="12.75">
      <c r="A488" s="12"/>
      <c r="G488" s="14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</row>
    <row r="489" spans="1:49" s="13" customFormat="1" ht="12.75">
      <c r="A489" s="12"/>
      <c r="G489" s="14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</row>
    <row r="490" spans="1:49" s="13" customFormat="1" ht="12.75">
      <c r="A490" s="12"/>
      <c r="G490" s="14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</row>
    <row r="491" spans="1:49" s="13" customFormat="1" ht="12.75">
      <c r="A491" s="12"/>
      <c r="G491" s="14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</row>
    <row r="492" spans="1:49" s="13" customFormat="1" ht="12.75">
      <c r="A492" s="12"/>
      <c r="G492" s="14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</row>
    <row r="493" spans="1:49" s="13" customFormat="1" ht="12.75">
      <c r="A493" s="12"/>
      <c r="G493" s="14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</row>
    <row r="494" spans="1:49" s="13" customFormat="1" ht="12.75">
      <c r="A494" s="12"/>
      <c r="G494" s="14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</row>
    <row r="495" spans="1:49" s="13" customFormat="1" ht="12.75">
      <c r="A495" s="12"/>
      <c r="G495" s="14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</row>
    <row r="496" spans="1:49" s="13" customFormat="1" ht="12.75">
      <c r="A496" s="12"/>
      <c r="G496" s="14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</row>
    <row r="497" spans="1:49" s="13" customFormat="1" ht="12.75">
      <c r="A497" s="12"/>
      <c r="G497" s="14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</row>
    <row r="498" spans="1:49" s="13" customFormat="1" ht="12.75">
      <c r="A498" s="12"/>
      <c r="G498" s="14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</row>
    <row r="499" spans="1:49" s="13" customFormat="1" ht="12.75">
      <c r="A499" s="12"/>
      <c r="G499" s="14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</row>
    <row r="500" spans="1:49" s="13" customFormat="1" ht="12.75">
      <c r="A500" s="12"/>
      <c r="G500" s="14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</row>
    <row r="501" spans="1:49" s="13" customFormat="1" ht="12.75">
      <c r="A501" s="12"/>
      <c r="G501" s="14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</row>
    <row r="502" spans="1:49" s="13" customFormat="1" ht="12.75">
      <c r="A502" s="12"/>
      <c r="G502" s="14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</row>
    <row r="503" spans="1:49" s="13" customFormat="1" ht="12.75">
      <c r="A503" s="12"/>
      <c r="G503" s="14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</row>
    <row r="504" spans="1:49" s="13" customFormat="1" ht="12.75">
      <c r="A504" s="12"/>
      <c r="G504" s="14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</row>
    <row r="505" spans="1:49" s="13" customFormat="1" ht="12.75">
      <c r="A505" s="12"/>
      <c r="G505" s="14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</row>
    <row r="506" spans="1:49" s="13" customFormat="1" ht="12.75">
      <c r="A506" s="12"/>
      <c r="G506" s="14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</row>
    <row r="507" spans="1:49" s="13" customFormat="1" ht="12.75">
      <c r="A507" s="12"/>
      <c r="G507" s="14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</row>
    <row r="508" spans="1:49" s="13" customFormat="1" ht="12.75">
      <c r="A508" s="12"/>
      <c r="G508" s="14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</row>
    <row r="509" spans="1:49" s="13" customFormat="1" ht="12.75">
      <c r="A509" s="12"/>
      <c r="G509" s="14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</row>
    <row r="510" spans="1:49" s="13" customFormat="1" ht="12.75">
      <c r="A510" s="12"/>
      <c r="G510" s="14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</row>
    <row r="511" spans="1:49" s="13" customFormat="1" ht="12.75">
      <c r="A511" s="12"/>
      <c r="G511" s="14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</row>
    <row r="512" spans="1:49" s="13" customFormat="1" ht="12.75">
      <c r="A512" s="12"/>
      <c r="G512" s="14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</row>
    <row r="513" spans="1:49" s="13" customFormat="1" ht="12.75">
      <c r="A513" s="12"/>
      <c r="G513" s="14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</row>
    <row r="514" spans="1:49" s="13" customFormat="1" ht="12.75">
      <c r="A514" s="12"/>
      <c r="G514" s="14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</row>
    <row r="515" spans="1:49" s="13" customFormat="1" ht="12.75">
      <c r="A515" s="12"/>
      <c r="G515" s="14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</row>
    <row r="516" spans="1:49" s="13" customFormat="1" ht="12.75">
      <c r="A516" s="12"/>
      <c r="G516" s="14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</row>
    <row r="517" spans="1:49" s="13" customFormat="1" ht="12.75">
      <c r="A517" s="12"/>
      <c r="G517" s="14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</row>
    <row r="518" spans="1:49" s="13" customFormat="1" ht="12.75">
      <c r="A518" s="12"/>
      <c r="G518" s="14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</row>
    <row r="519" spans="1:49" s="13" customFormat="1" ht="12.75">
      <c r="A519" s="12"/>
      <c r="G519" s="14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</row>
    <row r="520" spans="1:49" s="13" customFormat="1" ht="12.75">
      <c r="A520" s="12"/>
      <c r="G520" s="14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</row>
    <row r="521" spans="1:49" s="13" customFormat="1" ht="12.75">
      <c r="A521" s="12"/>
      <c r="G521" s="14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</row>
    <row r="522" spans="1:49" s="13" customFormat="1" ht="12.75">
      <c r="A522" s="12"/>
      <c r="G522" s="14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</row>
    <row r="523" spans="1:49" s="13" customFormat="1" ht="12.75">
      <c r="A523" s="12"/>
      <c r="G523" s="14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</row>
    <row r="524" spans="1:49" s="13" customFormat="1" ht="12.75">
      <c r="A524" s="12"/>
      <c r="G524" s="14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</row>
    <row r="525" spans="1:49" s="13" customFormat="1" ht="12.75">
      <c r="A525" s="12"/>
      <c r="G525" s="14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</row>
    <row r="526" spans="1:49" s="13" customFormat="1" ht="12.75">
      <c r="A526" s="12"/>
      <c r="G526" s="14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</row>
    <row r="527" spans="1:49" s="13" customFormat="1" ht="12.75">
      <c r="A527" s="12"/>
      <c r="G527" s="14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</row>
    <row r="528" spans="1:49" s="13" customFormat="1" ht="12.75">
      <c r="A528" s="12"/>
      <c r="G528" s="14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</row>
    <row r="529" spans="1:49" s="13" customFormat="1" ht="12.75">
      <c r="A529" s="12"/>
      <c r="G529" s="14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</row>
    <row r="530" spans="1:49" s="13" customFormat="1" ht="12.75">
      <c r="A530" s="12"/>
      <c r="G530" s="14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</row>
    <row r="531" spans="1:49" s="13" customFormat="1" ht="12.75">
      <c r="A531" s="12"/>
      <c r="G531" s="14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</row>
    <row r="532" spans="1:49" s="13" customFormat="1" ht="12.75">
      <c r="A532" s="12"/>
      <c r="G532" s="14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</row>
    <row r="533" spans="1:49" s="13" customFormat="1" ht="12.75">
      <c r="A533" s="12"/>
      <c r="G533" s="14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</row>
    <row r="534" spans="1:49" s="13" customFormat="1" ht="12.75">
      <c r="A534" s="12"/>
      <c r="G534" s="14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</row>
    <row r="535" spans="1:49" s="13" customFormat="1" ht="12.75">
      <c r="A535" s="12"/>
      <c r="G535" s="14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</row>
    <row r="536" spans="1:49" s="13" customFormat="1" ht="12.75">
      <c r="A536" s="12"/>
      <c r="G536" s="14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</row>
    <row r="537" spans="1:49" s="13" customFormat="1" ht="12.75">
      <c r="A537" s="12"/>
      <c r="G537" s="14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</row>
    <row r="538" spans="1:49" s="13" customFormat="1" ht="12.75">
      <c r="A538" s="12"/>
      <c r="G538" s="14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</row>
    <row r="539" spans="1:49" s="13" customFormat="1" ht="12.75">
      <c r="A539" s="12"/>
      <c r="G539" s="14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</row>
    <row r="540" spans="1:49" s="13" customFormat="1" ht="12.75">
      <c r="A540" s="12"/>
      <c r="G540" s="14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</row>
    <row r="541" spans="1:49" s="13" customFormat="1" ht="12.75">
      <c r="A541" s="12"/>
      <c r="G541" s="14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</row>
    <row r="542" spans="1:49" s="13" customFormat="1" ht="12.75">
      <c r="A542" s="12"/>
      <c r="G542" s="14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</row>
    <row r="543" spans="1:49" s="13" customFormat="1" ht="12.75">
      <c r="A543" s="12"/>
      <c r="G543" s="14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</row>
    <row r="544" spans="1:49" s="13" customFormat="1" ht="12.75">
      <c r="A544" s="12"/>
      <c r="G544" s="14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</row>
    <row r="545" spans="1:49" s="13" customFormat="1" ht="12.75">
      <c r="A545" s="12"/>
      <c r="G545" s="14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</row>
    <row r="546" spans="1:49" s="13" customFormat="1" ht="12.75">
      <c r="A546" s="12"/>
      <c r="G546" s="14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</row>
    <row r="547" spans="1:49" s="13" customFormat="1" ht="12.75">
      <c r="A547" s="12"/>
      <c r="G547" s="14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</row>
    <row r="548" spans="1:49" s="13" customFormat="1" ht="12.75">
      <c r="A548" s="12"/>
      <c r="G548" s="14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</row>
    <row r="549" spans="1:49" s="13" customFormat="1" ht="12.75">
      <c r="A549" s="12"/>
      <c r="G549" s="14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</row>
    <row r="550" spans="1:49" s="13" customFormat="1" ht="12.75">
      <c r="A550" s="12"/>
      <c r="G550" s="14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</row>
    <row r="551" spans="1:49" s="13" customFormat="1" ht="12.75">
      <c r="A551" s="12"/>
      <c r="G551" s="14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</row>
    <row r="552" spans="1:49" s="13" customFormat="1" ht="12.75">
      <c r="A552" s="12"/>
      <c r="G552" s="14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</row>
    <row r="553" spans="1:49" s="13" customFormat="1" ht="12.75">
      <c r="A553" s="12"/>
      <c r="G553" s="14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</row>
    <row r="554" spans="1:49" s="13" customFormat="1" ht="12.75">
      <c r="A554" s="12"/>
      <c r="G554" s="14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</row>
    <row r="555" spans="1:49" s="13" customFormat="1" ht="12.75">
      <c r="A555" s="12"/>
      <c r="G555" s="14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</row>
    <row r="556" spans="1:49" s="13" customFormat="1" ht="12.75">
      <c r="A556" s="12"/>
      <c r="G556" s="14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</row>
    <row r="557" spans="1:49" s="13" customFormat="1" ht="12.75">
      <c r="A557" s="12"/>
      <c r="G557" s="14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</row>
    <row r="558" spans="1:49" s="13" customFormat="1" ht="12.75">
      <c r="A558" s="12"/>
      <c r="G558" s="14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</row>
    <row r="559" spans="1:49" s="13" customFormat="1" ht="12.75">
      <c r="A559" s="12"/>
      <c r="G559" s="14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</row>
    <row r="560" spans="1:49" s="13" customFormat="1" ht="12.75">
      <c r="A560" s="12"/>
      <c r="G560" s="14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</row>
    <row r="561" spans="1:49" s="13" customFormat="1" ht="12.75">
      <c r="A561" s="12"/>
      <c r="G561" s="14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</row>
    <row r="562" spans="1:49" s="13" customFormat="1" ht="12.75">
      <c r="A562" s="12"/>
      <c r="G562" s="14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</row>
    <row r="563" spans="1:49" s="13" customFormat="1" ht="12.75">
      <c r="A563" s="12"/>
      <c r="G563" s="14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</row>
    <row r="564" spans="1:49" s="13" customFormat="1" ht="12.75">
      <c r="A564" s="12"/>
      <c r="G564" s="14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</row>
    <row r="565" spans="1:49" s="13" customFormat="1" ht="12.75">
      <c r="A565" s="12"/>
      <c r="G565" s="14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</row>
    <row r="566" spans="1:49" s="13" customFormat="1" ht="12.75">
      <c r="A566" s="12"/>
      <c r="G566" s="14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49" s="13" customFormat="1" ht="12.75">
      <c r="A567" s="12"/>
      <c r="G567" s="14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</row>
    <row r="568" spans="1:49" s="13" customFormat="1" ht="12.75">
      <c r="A568" s="12"/>
      <c r="G568" s="14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</row>
    <row r="569" spans="1:49" s="13" customFormat="1" ht="12.75">
      <c r="A569" s="12"/>
      <c r="G569" s="14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</row>
    <row r="570" spans="1:49" s="13" customFormat="1" ht="12.75">
      <c r="A570" s="12"/>
      <c r="G570" s="14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</row>
    <row r="571" spans="1:49" s="13" customFormat="1" ht="12.75">
      <c r="A571" s="12"/>
      <c r="G571" s="14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</row>
    <row r="572" spans="1:49" s="13" customFormat="1" ht="12.75">
      <c r="A572" s="12"/>
      <c r="G572" s="14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</row>
    <row r="573" spans="1:49" s="13" customFormat="1" ht="12.75">
      <c r="A573" s="12"/>
      <c r="G573" s="14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</row>
    <row r="574" spans="1:49" s="13" customFormat="1" ht="12.75">
      <c r="A574" s="12"/>
      <c r="G574" s="14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</row>
    <row r="575" spans="1:49" s="13" customFormat="1" ht="12.75">
      <c r="A575" s="12"/>
      <c r="G575" s="14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</row>
    <row r="576" spans="1:49" s="13" customFormat="1" ht="12.75">
      <c r="A576" s="12"/>
      <c r="G576" s="14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</row>
    <row r="577" spans="1:49" s="13" customFormat="1" ht="12.75">
      <c r="A577" s="12"/>
      <c r="G577" s="14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</row>
    <row r="578" spans="1:49" s="13" customFormat="1" ht="12.75">
      <c r="A578" s="12"/>
      <c r="G578" s="14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</row>
    <row r="579" spans="1:49" s="13" customFormat="1" ht="12.75">
      <c r="A579" s="12"/>
      <c r="G579" s="14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</row>
    <row r="580" spans="1:49" s="13" customFormat="1" ht="12.75">
      <c r="A580" s="12"/>
      <c r="G580" s="14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</row>
    <row r="581" spans="1:49" s="13" customFormat="1" ht="12.75">
      <c r="A581" s="12"/>
      <c r="G581" s="14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</row>
    <row r="582" spans="1:49" s="13" customFormat="1" ht="12.75">
      <c r="A582" s="12"/>
      <c r="G582" s="14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</row>
    <row r="583" spans="1:49" s="13" customFormat="1" ht="12.75">
      <c r="A583" s="12"/>
      <c r="G583" s="14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</row>
    <row r="584" spans="1:49" s="13" customFormat="1" ht="12.75">
      <c r="A584" s="12"/>
      <c r="G584" s="14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1:49" s="13" customFormat="1" ht="12.75">
      <c r="A585" s="12"/>
      <c r="G585" s="14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1:49" s="13" customFormat="1" ht="12.75">
      <c r="A586" s="12"/>
      <c r="G586" s="14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1:49" s="13" customFormat="1" ht="12.75">
      <c r="A587" s="12"/>
      <c r="G587" s="14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</row>
    <row r="588" spans="1:49" s="13" customFormat="1" ht="12.75">
      <c r="A588" s="12"/>
      <c r="G588" s="14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</row>
    <row r="589" spans="1:49" s="13" customFormat="1" ht="12.75">
      <c r="A589" s="12"/>
      <c r="G589" s="14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</row>
    <row r="590" spans="1:49" s="13" customFormat="1" ht="12.75">
      <c r="A590" s="12"/>
      <c r="G590" s="14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</row>
    <row r="591" spans="1:49" s="13" customFormat="1" ht="12.75">
      <c r="A591" s="12"/>
      <c r="G591" s="14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</row>
    <row r="592" spans="1:49" s="13" customFormat="1" ht="12.75">
      <c r="A592" s="12"/>
      <c r="G592" s="14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</row>
    <row r="593" spans="1:49" s="13" customFormat="1" ht="12.75">
      <c r="A593" s="12"/>
      <c r="G593" s="14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</row>
    <row r="594" spans="1:49" s="13" customFormat="1" ht="12.75">
      <c r="A594" s="12"/>
      <c r="G594" s="14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1:49" s="13" customFormat="1" ht="12.75">
      <c r="A595" s="12"/>
      <c r="G595" s="14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1:49" s="13" customFormat="1" ht="12.75">
      <c r="A596" s="12"/>
      <c r="G596" s="14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1:49" s="13" customFormat="1" ht="12.75">
      <c r="A597" s="12"/>
      <c r="G597" s="14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</row>
    <row r="598" spans="1:49" s="13" customFormat="1" ht="12.75">
      <c r="A598" s="12"/>
      <c r="G598" s="14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</row>
    <row r="599" spans="1:49" s="13" customFormat="1" ht="12.75">
      <c r="A599" s="12"/>
      <c r="G599" s="14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</row>
    <row r="600" spans="1:49" s="13" customFormat="1" ht="12.75">
      <c r="A600" s="12"/>
      <c r="G600" s="14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</row>
    <row r="601" spans="1:49" s="13" customFormat="1" ht="12.75">
      <c r="A601" s="12"/>
      <c r="G601" s="14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</row>
    <row r="602" spans="1:49" s="13" customFormat="1" ht="12.75">
      <c r="A602" s="12"/>
      <c r="G602" s="14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</row>
    <row r="603" spans="1:49" s="13" customFormat="1" ht="12.75">
      <c r="A603" s="12"/>
      <c r="G603" s="14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</row>
    <row r="604" spans="1:49" s="13" customFormat="1" ht="12.75">
      <c r="A604" s="12"/>
      <c r="G604" s="14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</row>
    <row r="605" spans="1:49" s="13" customFormat="1" ht="12.75">
      <c r="A605" s="12"/>
      <c r="G605" s="14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</row>
    <row r="606" spans="1:49" s="13" customFormat="1" ht="12.75">
      <c r="A606" s="12"/>
      <c r="G606" s="14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</row>
    <row r="607" spans="1:49" s="13" customFormat="1" ht="12.75">
      <c r="A607" s="12"/>
      <c r="G607" s="14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</row>
    <row r="608" spans="1:49" s="13" customFormat="1" ht="12.75">
      <c r="A608" s="12"/>
      <c r="G608" s="14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</row>
    <row r="609" spans="1:49" s="13" customFormat="1" ht="12.75">
      <c r="A609" s="12"/>
      <c r="G609" s="14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</row>
    <row r="610" spans="6:9" ht="12.75">
      <c r="F610" s="13"/>
      <c r="G610" s="14"/>
      <c r="H610" s="13"/>
      <c r="I610" s="1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AN436"/>
  <sheetViews>
    <sheetView workbookViewId="0" topLeftCell="A1">
      <selection activeCell="A20" sqref="A1:J20"/>
    </sheetView>
  </sheetViews>
  <sheetFormatPr defaultColWidth="9.00390625" defaultRowHeight="12.75"/>
  <cols>
    <col min="1" max="1" width="11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75390625" style="3" customWidth="1"/>
    <col min="8" max="8" width="11.125" style="2" customWidth="1"/>
    <col min="9" max="9" width="13.375" style="15" customWidth="1"/>
    <col min="10" max="10" width="0.2421875" style="12" customWidth="1"/>
    <col min="11" max="39" width="9.125" style="12" customWidth="1"/>
    <col min="40" max="40" width="9.125" style="19" customWidth="1"/>
    <col min="41" max="16384" width="9.125" style="2" customWidth="1"/>
  </cols>
  <sheetData>
    <row r="1" spans="1:10" ht="23.25">
      <c r="A1" s="69" t="s">
        <v>58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40" s="4" customFormat="1" ht="38.25" customHeight="1">
      <c r="A3" s="36">
        <v>-174436.33</v>
      </c>
      <c r="B3" s="4">
        <v>2013.3</v>
      </c>
      <c r="C3" s="36">
        <v>4.01</v>
      </c>
      <c r="D3" s="36">
        <f>B3*C3*12</f>
        <v>96879.996</v>
      </c>
      <c r="E3" s="36">
        <f>A3+D3</f>
        <v>-77556.33399999999</v>
      </c>
      <c r="F3" s="46">
        <v>1</v>
      </c>
      <c r="G3" s="49" t="s">
        <v>116</v>
      </c>
      <c r="H3" s="36">
        <v>6988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20"/>
    </row>
    <row r="4" spans="1:40" s="4" customFormat="1" ht="25.5">
      <c r="A4" s="36"/>
      <c r="B4" s="36"/>
      <c r="C4" s="36"/>
      <c r="D4" s="36"/>
      <c r="E4" s="36"/>
      <c r="F4" s="46">
        <v>2</v>
      </c>
      <c r="G4" s="49" t="s">
        <v>14</v>
      </c>
      <c r="H4" s="36">
        <v>5500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0"/>
    </row>
    <row r="5" spans="1:40" s="4" customFormat="1" ht="12.75">
      <c r="A5" s="36"/>
      <c r="B5" s="36"/>
      <c r="C5" s="36"/>
      <c r="D5" s="36"/>
      <c r="E5" s="36"/>
      <c r="F5" s="46">
        <v>3</v>
      </c>
      <c r="G5" s="49" t="s">
        <v>290</v>
      </c>
      <c r="H5" s="36">
        <v>1732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20"/>
    </row>
    <row r="6" spans="1:40" s="4" customFormat="1" ht="12.75">
      <c r="A6" s="36"/>
      <c r="B6" s="36"/>
      <c r="C6" s="36"/>
      <c r="D6" s="36"/>
      <c r="E6" s="36"/>
      <c r="F6" s="46">
        <v>4</v>
      </c>
      <c r="G6" s="49" t="s">
        <v>207</v>
      </c>
      <c r="H6" s="36">
        <v>2383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20"/>
    </row>
    <row r="7" spans="1:40" s="4" customFormat="1" ht="12.75">
      <c r="A7" s="36"/>
      <c r="B7" s="36"/>
      <c r="C7" s="36"/>
      <c r="D7" s="36"/>
      <c r="E7" s="36"/>
      <c r="F7" s="46">
        <v>5</v>
      </c>
      <c r="G7" s="49" t="s">
        <v>247</v>
      </c>
      <c r="H7" s="36">
        <v>3287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0"/>
    </row>
    <row r="8" spans="1:40" s="4" customFormat="1" ht="12.75">
      <c r="A8" s="36"/>
      <c r="B8" s="36"/>
      <c r="C8" s="36"/>
      <c r="D8" s="36"/>
      <c r="E8" s="36"/>
      <c r="F8" s="46">
        <v>6</v>
      </c>
      <c r="G8" s="49" t="s">
        <v>117</v>
      </c>
      <c r="H8" s="36">
        <v>1134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0"/>
    </row>
    <row r="9" spans="1:40" s="4" customFormat="1" ht="12.75">
      <c r="A9" s="36"/>
      <c r="B9" s="36"/>
      <c r="C9" s="36"/>
      <c r="D9" s="36"/>
      <c r="E9" s="36"/>
      <c r="F9" s="46">
        <v>7</v>
      </c>
      <c r="G9" s="49" t="s">
        <v>223</v>
      </c>
      <c r="H9" s="36">
        <v>1415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0"/>
    </row>
    <row r="10" spans="1:40" s="4" customFormat="1" ht="12.75">
      <c r="A10" s="36"/>
      <c r="B10" s="36"/>
      <c r="C10" s="36"/>
      <c r="D10" s="36"/>
      <c r="E10" s="36"/>
      <c r="F10" s="46">
        <v>8</v>
      </c>
      <c r="G10" s="49" t="s">
        <v>289</v>
      </c>
      <c r="H10" s="36">
        <v>1732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0"/>
    </row>
    <row r="11" spans="1:40" s="17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21"/>
    </row>
    <row r="12" spans="1:40" s="17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21"/>
    </row>
    <row r="13" spans="1:40" s="17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1"/>
    </row>
    <row r="14" spans="1:40" s="17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1"/>
    </row>
    <row r="15" spans="1:40" s="17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1"/>
    </row>
    <row r="16" spans="1:40" s="17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21"/>
    </row>
    <row r="17" spans="1:40" s="17" customFormat="1" ht="12.75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21"/>
    </row>
    <row r="18" spans="1:40" s="17" customFormat="1" ht="25.5">
      <c r="A18" s="36"/>
      <c r="B18" s="36"/>
      <c r="C18" s="36"/>
      <c r="D18" s="36"/>
      <c r="E18" s="36"/>
      <c r="F18" s="46">
        <v>16</v>
      </c>
      <c r="G18" s="49" t="s">
        <v>173</v>
      </c>
      <c r="H18" s="36">
        <v>81.06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1"/>
    </row>
    <row r="19" spans="1:40" s="17" customFormat="1" ht="12.75">
      <c r="A19" s="36"/>
      <c r="B19" s="36"/>
      <c r="C19" s="36"/>
      <c r="D19" s="36"/>
      <c r="E19" s="36"/>
      <c r="F19" s="36"/>
      <c r="G19" s="37" t="s">
        <v>153</v>
      </c>
      <c r="H19" s="36">
        <f>SUM(H3:H18)</f>
        <v>24252.06</v>
      </c>
      <c r="I19" s="36">
        <f>E3-H19</f>
        <v>-101808.39399999999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21"/>
    </row>
    <row r="20" spans="1:39" s="13" customFormat="1" ht="12.75">
      <c r="A20" s="39"/>
      <c r="B20" s="39"/>
      <c r="C20" s="39"/>
      <c r="D20" s="39"/>
      <c r="E20" s="39"/>
      <c r="F20" s="39"/>
      <c r="G20" s="40"/>
      <c r="H20" s="39"/>
      <c r="I20" s="3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1:3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 spans="1:3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1:3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1:3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 spans="1:3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1:3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 spans="1:3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 spans="1:3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 spans="1:3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1:3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1:3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 spans="1:3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 spans="1:3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 spans="1:3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3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 spans="1:3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 spans="1:3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 spans="1:3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1:3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 spans="1:3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1:3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1:3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 spans="1:3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1:3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1:3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 spans="1:3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 spans="1:3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1:3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1:3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 spans="1:3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 spans="1:3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 spans="1:3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1:3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 spans="1:3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 spans="1:3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1:3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1:3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1:3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 spans="1:3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 spans="1:3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 spans="1:3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 spans="1:3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 spans="1:3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 spans="1:3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 spans="1:3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 spans="1:3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 spans="1:3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 spans="1:3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 spans="1:3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 spans="1:3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1:3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 spans="1:3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 spans="1:3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1:3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1:3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 spans="1:3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 spans="1:3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 spans="1:3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 spans="1:3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 spans="1:3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 spans="1:3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 spans="1:3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 spans="1:3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 spans="1:3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 spans="1:3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 spans="1:3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 spans="1:3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3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 spans="1:3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 spans="1:3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 spans="1:3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 spans="1:3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 spans="1:3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 spans="1:3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 spans="1:3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 spans="1:3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 spans="1:3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 spans="1:3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 spans="1:3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 spans="1:3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 spans="1:39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</row>
    <row r="428" spans="1:39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 spans="1:39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 spans="1:39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 spans="1:39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</row>
    <row r="432" spans="1:39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</row>
    <row r="433" spans="1:39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</row>
    <row r="434" spans="1:39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</row>
    <row r="435" spans="1:39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</row>
    <row r="436" spans="1:40" s="24" customFormat="1" ht="12.75">
      <c r="A436" s="23"/>
      <c r="G436" s="25"/>
      <c r="I436" s="26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2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K80"/>
  <sheetViews>
    <sheetView workbookViewId="0" topLeftCell="A1">
      <selection activeCell="A21" sqref="A1:I21"/>
    </sheetView>
  </sheetViews>
  <sheetFormatPr defaultColWidth="9.00390625" defaultRowHeight="12.75"/>
  <cols>
    <col min="1" max="1" width="11.75390625" style="6" customWidth="1"/>
    <col min="2" max="2" width="9.125" style="2" customWidth="1"/>
    <col min="3" max="3" width="7.125" style="2" customWidth="1"/>
    <col min="4" max="4" width="9.00390625" style="2" customWidth="1"/>
    <col min="5" max="5" width="10.25390625" style="2" customWidth="1"/>
    <col min="6" max="6" width="4.375" style="2" customWidth="1"/>
    <col min="7" max="7" width="39.875" style="3" customWidth="1"/>
    <col min="8" max="8" width="11.125" style="2" customWidth="1"/>
    <col min="9" max="9" width="12.75390625" style="15" customWidth="1"/>
    <col min="10" max="37" width="9.125" style="12" customWidth="1"/>
    <col min="38" max="16384" width="9.125" style="2" customWidth="1"/>
  </cols>
  <sheetData>
    <row r="1" spans="1:9" ht="23.25">
      <c r="A1" s="69" t="s">
        <v>4</v>
      </c>
      <c r="B1" s="70"/>
      <c r="C1" s="70"/>
      <c r="D1" s="70"/>
      <c r="E1" s="70"/>
      <c r="F1" s="70"/>
      <c r="G1" s="70"/>
      <c r="H1" s="70"/>
      <c r="I1" s="71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/>
      <c r="I2" s="1" t="s">
        <v>154</v>
      </c>
      <c r="J2" s="16"/>
    </row>
    <row r="3" spans="1:37" s="4" customFormat="1" ht="24" customHeight="1">
      <c r="A3" s="36">
        <v>168388.3</v>
      </c>
      <c r="B3" s="4">
        <v>2409.8</v>
      </c>
      <c r="C3" s="36">
        <v>4.01</v>
      </c>
      <c r="D3" s="36">
        <f>B3*C3*12</f>
        <v>115959.576</v>
      </c>
      <c r="E3" s="36">
        <f>A3+D3</f>
        <v>284347.876</v>
      </c>
      <c r="F3" s="46">
        <v>1</v>
      </c>
      <c r="G3" s="49" t="s">
        <v>118</v>
      </c>
      <c r="H3" s="36">
        <v>8161.5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4" customFormat="1" ht="25.5">
      <c r="A4" s="36"/>
      <c r="B4" s="36"/>
      <c r="C4" s="36"/>
      <c r="D4" s="36"/>
      <c r="E4" s="36"/>
      <c r="F4" s="46">
        <v>2</v>
      </c>
      <c r="G4" s="49" t="s">
        <v>119</v>
      </c>
      <c r="H4" s="36">
        <v>7350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4" customFormat="1" ht="12.75">
      <c r="A5" s="36"/>
      <c r="B5" s="36"/>
      <c r="C5" s="36"/>
      <c r="D5" s="36"/>
      <c r="E5" s="36"/>
      <c r="F5" s="46">
        <v>3</v>
      </c>
      <c r="G5" s="49" t="s">
        <v>120</v>
      </c>
      <c r="H5" s="36">
        <v>6571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4" customFormat="1" ht="12.75">
      <c r="A6" s="36"/>
      <c r="B6" s="36"/>
      <c r="C6" s="36"/>
      <c r="D6" s="36"/>
      <c r="E6" s="36"/>
      <c r="F6" s="46">
        <v>4</v>
      </c>
      <c r="G6" s="49" t="s">
        <v>185</v>
      </c>
      <c r="H6" s="36">
        <v>6909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4" customFormat="1" ht="12.75">
      <c r="A7" s="36"/>
      <c r="B7" s="36"/>
      <c r="C7" s="36"/>
      <c r="D7" s="36"/>
      <c r="E7" s="36"/>
      <c r="F7" s="46">
        <v>5</v>
      </c>
      <c r="G7" s="49" t="s">
        <v>126</v>
      </c>
      <c r="H7" s="36">
        <v>23800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4" customFormat="1" ht="12.75">
      <c r="A8" s="36"/>
      <c r="B8" s="36"/>
      <c r="C8" s="36"/>
      <c r="D8" s="36"/>
      <c r="E8" s="36"/>
      <c r="F8" s="46">
        <v>6</v>
      </c>
      <c r="G8" s="49" t="s">
        <v>121</v>
      </c>
      <c r="H8" s="36">
        <v>4533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4" customFormat="1" ht="25.5">
      <c r="A9" s="36"/>
      <c r="B9" s="36"/>
      <c r="C9" s="36"/>
      <c r="D9" s="36"/>
      <c r="E9" s="36"/>
      <c r="F9" s="46">
        <v>7</v>
      </c>
      <c r="G9" s="49" t="s">
        <v>203</v>
      </c>
      <c r="H9" s="36">
        <v>21323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4" customFormat="1" ht="12.75">
      <c r="A10" s="36"/>
      <c r="B10" s="36"/>
      <c r="C10" s="36"/>
      <c r="D10" s="36"/>
      <c r="E10" s="36"/>
      <c r="F10" s="46">
        <v>8</v>
      </c>
      <c r="G10" s="49" t="s">
        <v>122</v>
      </c>
      <c r="H10" s="36">
        <v>34045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4" customFormat="1" ht="12.75">
      <c r="A11" s="36"/>
      <c r="B11" s="36"/>
      <c r="C11" s="36"/>
      <c r="D11" s="36"/>
      <c r="E11" s="36"/>
      <c r="F11" s="46">
        <v>9</v>
      </c>
      <c r="G11" s="49" t="s">
        <v>123</v>
      </c>
      <c r="H11" s="36">
        <v>41725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4" customFormat="1" ht="12.75">
      <c r="A12" s="36"/>
      <c r="B12" s="36"/>
      <c r="C12" s="36"/>
      <c r="D12" s="36"/>
      <c r="E12" s="36"/>
      <c r="F12" s="46">
        <v>10</v>
      </c>
      <c r="G12" s="49" t="s">
        <v>124</v>
      </c>
      <c r="H12" s="36">
        <v>1454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4" customFormat="1" ht="25.5">
      <c r="A13" s="36"/>
      <c r="B13" s="36"/>
      <c r="C13" s="36"/>
      <c r="D13" s="36"/>
      <c r="E13" s="36"/>
      <c r="F13" s="46">
        <v>11</v>
      </c>
      <c r="G13" s="49" t="s">
        <v>125</v>
      </c>
      <c r="H13" s="36">
        <v>9010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4" customFormat="1" ht="12.75">
      <c r="A14" s="36"/>
      <c r="B14" s="36"/>
      <c r="C14" s="36"/>
      <c r="D14" s="36"/>
      <c r="E14" s="36"/>
      <c r="F14" s="46">
        <v>12</v>
      </c>
      <c r="G14" s="49" t="s">
        <v>224</v>
      </c>
      <c r="H14" s="36">
        <v>1664</v>
      </c>
      <c r="I14" s="6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4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4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4" customFormat="1" ht="27" customHeight="1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4" customFormat="1" ht="15.75" customHeight="1">
      <c r="A18" s="36"/>
      <c r="B18" s="36"/>
      <c r="C18" s="36"/>
      <c r="D18" s="36"/>
      <c r="E18" s="36"/>
      <c r="F18" s="46">
        <v>16</v>
      </c>
      <c r="G18" s="49"/>
      <c r="H18" s="36"/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4" customFormat="1" ht="12.75">
      <c r="A19" s="36"/>
      <c r="B19" s="36"/>
      <c r="C19" s="36"/>
      <c r="D19" s="36"/>
      <c r="E19" s="36"/>
      <c r="F19" s="46">
        <v>17</v>
      </c>
      <c r="G19" s="49"/>
      <c r="H19" s="36"/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4" customFormat="1" ht="25.5">
      <c r="A20" s="36"/>
      <c r="B20" s="36"/>
      <c r="C20" s="36"/>
      <c r="D20" s="36"/>
      <c r="E20" s="36"/>
      <c r="F20" s="36">
        <v>18</v>
      </c>
      <c r="G20" s="49" t="s">
        <v>173</v>
      </c>
      <c r="H20" s="36">
        <v>471.47</v>
      </c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7" customFormat="1" ht="12.75">
      <c r="A21" s="36"/>
      <c r="B21" s="36"/>
      <c r="C21" s="36"/>
      <c r="D21" s="36"/>
      <c r="E21" s="36"/>
      <c r="F21" s="36"/>
      <c r="G21" s="37" t="s">
        <v>153</v>
      </c>
      <c r="H21" s="36">
        <f>SUM(H3:H20)</f>
        <v>167016.97</v>
      </c>
      <c r="I21" s="36">
        <f>E3-H21</f>
        <v>117330.90599999999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3" customFormat="1" ht="12.75">
      <c r="A24" s="12"/>
      <c r="G24" s="57"/>
      <c r="H24" s="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12.75">
      <c r="A37" s="12"/>
      <c r="G37" s="14"/>
      <c r="J37" s="12"/>
      <c r="K37" s="12"/>
      <c r="L37" s="47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W92"/>
  <sheetViews>
    <sheetView workbookViewId="0" topLeftCell="A1">
      <selection activeCell="A15" sqref="A1:I15"/>
    </sheetView>
  </sheetViews>
  <sheetFormatPr defaultColWidth="9.00390625" defaultRowHeight="12.75"/>
  <cols>
    <col min="1" max="1" width="11.125" style="6" customWidth="1"/>
    <col min="2" max="2" width="10.25390625" style="2" customWidth="1"/>
    <col min="3" max="3" width="9.125" style="2" customWidth="1"/>
    <col min="4" max="4" width="8.125" style="2" customWidth="1"/>
    <col min="5" max="5" width="11.00390625" style="2" customWidth="1"/>
    <col min="6" max="6" width="4.375" style="2" customWidth="1"/>
    <col min="7" max="7" width="36.375" style="3" customWidth="1"/>
    <col min="8" max="8" width="9.25390625" style="2" customWidth="1"/>
    <col min="9" max="9" width="11.25390625" style="15" customWidth="1"/>
    <col min="10" max="49" width="9.125" style="12" customWidth="1"/>
    <col min="50" max="16384" width="9.125" style="2" customWidth="1"/>
  </cols>
  <sheetData>
    <row r="1" spans="1:9" ht="23.25">
      <c r="A1" s="69" t="s">
        <v>43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49" s="4" customFormat="1" ht="25.5" customHeight="1">
      <c r="A3" s="36">
        <v>14686.04</v>
      </c>
      <c r="B3" s="4">
        <v>2570.9</v>
      </c>
      <c r="C3" s="36">
        <v>4.01</v>
      </c>
      <c r="D3" s="36">
        <f>B3*C3*12</f>
        <v>123711.70799999998</v>
      </c>
      <c r="E3" s="68">
        <f>A3+D3+D4</f>
        <v>173587.90399999998</v>
      </c>
      <c r="F3" s="46">
        <v>1</v>
      </c>
      <c r="G3" s="49" t="s">
        <v>196</v>
      </c>
      <c r="H3" s="36">
        <v>1312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25.5">
      <c r="A4" s="36"/>
      <c r="B4" s="36">
        <v>731.3</v>
      </c>
      <c r="C4" s="36"/>
      <c r="D4" s="36">
        <f>B4*C3*12</f>
        <v>35190.155999999995</v>
      </c>
      <c r="E4" s="36"/>
      <c r="F4" s="46">
        <v>2</v>
      </c>
      <c r="G4" s="49" t="s">
        <v>133</v>
      </c>
      <c r="H4" s="36">
        <v>5958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25.5">
      <c r="A5" s="36"/>
      <c r="B5" s="36"/>
      <c r="C5" s="36"/>
      <c r="D5" s="36"/>
      <c r="E5" s="36"/>
      <c r="F5" s="46">
        <v>3</v>
      </c>
      <c r="G5" s="49" t="s">
        <v>127</v>
      </c>
      <c r="H5" s="36">
        <v>20341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25.5">
      <c r="A6" s="36"/>
      <c r="B6" s="36"/>
      <c r="C6" s="36"/>
      <c r="D6" s="36"/>
      <c r="E6" s="36"/>
      <c r="F6" s="46">
        <v>4</v>
      </c>
      <c r="G6" s="49" t="s">
        <v>132</v>
      </c>
      <c r="H6" s="36">
        <v>9286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6"/>
      <c r="B7" s="36"/>
      <c r="C7" s="36"/>
      <c r="D7" s="36"/>
      <c r="E7" s="36"/>
      <c r="F7" s="46">
        <v>5</v>
      </c>
      <c r="G7" s="49" t="s">
        <v>78</v>
      </c>
      <c r="H7" s="36">
        <v>4649</v>
      </c>
      <c r="I7" s="64"/>
      <c r="J7" s="12"/>
      <c r="K7" s="35"/>
      <c r="L7" s="3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36"/>
      <c r="B8" s="36"/>
      <c r="C8" s="36"/>
      <c r="D8" s="36"/>
      <c r="E8" s="36"/>
      <c r="F8" s="46">
        <v>6</v>
      </c>
      <c r="G8" s="49" t="s">
        <v>128</v>
      </c>
      <c r="H8" s="36">
        <v>13010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12.75">
      <c r="A9" s="36"/>
      <c r="B9" s="36"/>
      <c r="C9" s="36"/>
      <c r="D9" s="36"/>
      <c r="E9" s="36"/>
      <c r="F9" s="46">
        <v>7</v>
      </c>
      <c r="G9" s="49" t="s">
        <v>82</v>
      </c>
      <c r="H9" s="36">
        <v>1124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4" customFormat="1" ht="12.75">
      <c r="A10" s="36"/>
      <c r="B10" s="36"/>
      <c r="C10" s="36"/>
      <c r="D10" s="36"/>
      <c r="E10" s="36"/>
      <c r="F10" s="46">
        <v>8</v>
      </c>
      <c r="G10" s="49" t="s">
        <v>131</v>
      </c>
      <c r="H10" s="36">
        <v>573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4" customFormat="1" ht="12.75">
      <c r="A11" s="36"/>
      <c r="B11" s="36"/>
      <c r="C11" s="36"/>
      <c r="D11" s="36"/>
      <c r="E11" s="36"/>
      <c r="F11" s="46">
        <v>9</v>
      </c>
      <c r="G11" s="49" t="s">
        <v>130</v>
      </c>
      <c r="H11" s="36">
        <v>927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4" customFormat="1" ht="12.75">
      <c r="A12" s="36"/>
      <c r="B12" s="36"/>
      <c r="C12" s="36"/>
      <c r="D12" s="36"/>
      <c r="E12" s="36"/>
      <c r="F12" s="46">
        <v>10</v>
      </c>
      <c r="G12" s="49" t="s">
        <v>129</v>
      </c>
      <c r="H12" s="36">
        <v>133600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25.5">
      <c r="A14" s="36"/>
      <c r="B14" s="36"/>
      <c r="C14" s="36"/>
      <c r="D14" s="36"/>
      <c r="E14" s="36"/>
      <c r="F14" s="46">
        <v>20</v>
      </c>
      <c r="G14" s="49" t="s">
        <v>173</v>
      </c>
      <c r="H14" s="36">
        <v>471.34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7" customFormat="1" ht="12.75">
      <c r="A15" s="36"/>
      <c r="B15" s="36"/>
      <c r="C15" s="36"/>
      <c r="D15" s="36"/>
      <c r="E15" s="36"/>
      <c r="F15" s="36"/>
      <c r="G15" s="37" t="s">
        <v>153</v>
      </c>
      <c r="H15" s="68">
        <f>SUM(H3:H14)</f>
        <v>191251.34</v>
      </c>
      <c r="I15" s="68">
        <f>E3-H15</f>
        <v>-17663.436000000016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pans="7:8" s="12" customFormat="1" ht="12.75">
      <c r="G19" s="57"/>
      <c r="H19" s="6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59"/>
    </row>
    <row r="28" s="12" customFormat="1" ht="12.75">
      <c r="G28" s="5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Y47"/>
  <sheetViews>
    <sheetView workbookViewId="0" topLeftCell="A1">
      <selection activeCell="A12" sqref="A1:I12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9.75390625" style="2" customWidth="1"/>
    <col min="6" max="6" width="4.375" style="2" customWidth="1"/>
    <col min="7" max="7" width="37.00390625" style="3" customWidth="1"/>
    <col min="8" max="8" width="11.125" style="2" customWidth="1"/>
    <col min="9" max="9" width="13.625" style="15" customWidth="1"/>
    <col min="10" max="51" width="9.125" style="12" customWidth="1"/>
    <col min="52" max="16384" width="9.125" style="2" customWidth="1"/>
  </cols>
  <sheetData>
    <row r="1" spans="1:10" ht="23.25">
      <c r="A1" s="69" t="s">
        <v>209</v>
      </c>
      <c r="B1" s="70"/>
      <c r="C1" s="70"/>
      <c r="D1" s="70"/>
      <c r="E1" s="70"/>
      <c r="F1" s="70"/>
      <c r="G1" s="70"/>
      <c r="H1" s="70"/>
      <c r="I1" s="70"/>
      <c r="J1" s="60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51" s="4" customFormat="1" ht="23.25" customHeight="1">
      <c r="A3" s="36">
        <v>88978.64</v>
      </c>
      <c r="B3" s="4">
        <v>5556.5</v>
      </c>
      <c r="C3" s="36">
        <v>4.01</v>
      </c>
      <c r="D3" s="36">
        <f>B3*C3*12</f>
        <v>267378.77999999997</v>
      </c>
      <c r="E3" s="36">
        <f>A3+D3</f>
        <v>356357.42</v>
      </c>
      <c r="F3" s="50">
        <v>1</v>
      </c>
      <c r="G3" s="49" t="s">
        <v>190</v>
      </c>
      <c r="H3" s="51">
        <v>630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4" customFormat="1" ht="12.75">
      <c r="A4" s="36"/>
      <c r="B4" s="36"/>
      <c r="C4" s="36"/>
      <c r="D4" s="36"/>
      <c r="E4" s="36"/>
      <c r="F4" s="50">
        <v>2</v>
      </c>
      <c r="G4" s="49" t="s">
        <v>258</v>
      </c>
      <c r="H4" s="51">
        <v>23070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4" customFormat="1" ht="12.75">
      <c r="A5" s="36"/>
      <c r="B5" s="36"/>
      <c r="C5" s="36"/>
      <c r="D5" s="36"/>
      <c r="E5" s="36"/>
      <c r="F5" s="50">
        <v>3</v>
      </c>
      <c r="G5" s="49" t="s">
        <v>259</v>
      </c>
      <c r="H5" s="51">
        <v>39114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4" customFormat="1" ht="12.75">
      <c r="A6" s="36"/>
      <c r="B6" s="36"/>
      <c r="C6" s="36"/>
      <c r="D6" s="36"/>
      <c r="E6" s="36"/>
      <c r="F6" s="50">
        <v>4</v>
      </c>
      <c r="G6" s="49" t="s">
        <v>260</v>
      </c>
      <c r="H6" s="51">
        <v>4998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s="4" customFormat="1" ht="25.5">
      <c r="A7" s="36"/>
      <c r="B7" s="36"/>
      <c r="C7" s="36"/>
      <c r="D7" s="36"/>
      <c r="E7" s="36"/>
      <c r="F7" s="50">
        <v>5</v>
      </c>
      <c r="G7" s="49" t="s">
        <v>261</v>
      </c>
      <c r="H7" s="51">
        <v>20647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s="4" customFormat="1" ht="12.75">
      <c r="A8" s="36"/>
      <c r="B8" s="36"/>
      <c r="C8" s="36"/>
      <c r="D8" s="36"/>
      <c r="E8" s="36"/>
      <c r="F8" s="50">
        <v>6</v>
      </c>
      <c r="G8" s="49" t="s">
        <v>292</v>
      </c>
      <c r="H8" s="51">
        <v>2502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7" customFormat="1" ht="12.75">
      <c r="A9" s="36"/>
      <c r="B9" s="36"/>
      <c r="C9" s="36"/>
      <c r="D9" s="36"/>
      <c r="E9" s="36"/>
      <c r="F9" s="50">
        <v>7</v>
      </c>
      <c r="G9" s="49"/>
      <c r="H9" s="51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9" s="12" customFormat="1" ht="12.75">
      <c r="A10" s="36"/>
      <c r="B10" s="36"/>
      <c r="C10" s="36"/>
      <c r="D10" s="36"/>
      <c r="E10" s="36"/>
      <c r="F10" s="50">
        <v>8</v>
      </c>
      <c r="G10" s="49"/>
      <c r="H10" s="51"/>
      <c r="I10" s="36"/>
    </row>
    <row r="11" spans="1:9" ht="25.5">
      <c r="A11" s="36"/>
      <c r="B11" s="36"/>
      <c r="C11" s="36"/>
      <c r="D11" s="36"/>
      <c r="E11" s="36"/>
      <c r="F11" s="50">
        <v>9</v>
      </c>
      <c r="G11" s="49" t="s">
        <v>173</v>
      </c>
      <c r="H11" s="51">
        <v>173.27</v>
      </c>
      <c r="I11" s="36"/>
    </row>
    <row r="12" spans="1:9" ht="12.75">
      <c r="A12" s="36"/>
      <c r="B12" s="36"/>
      <c r="C12" s="36"/>
      <c r="D12" s="36"/>
      <c r="E12" s="36"/>
      <c r="F12" s="36"/>
      <c r="G12" s="37" t="s">
        <v>153</v>
      </c>
      <c r="H12" s="36">
        <f>SUM(H3:H11)</f>
        <v>91134.27</v>
      </c>
      <c r="I12" s="36">
        <f>E3-H12</f>
        <v>265223.14999999997</v>
      </c>
    </row>
    <row r="13" spans="1:9" ht="12.75">
      <c r="A13" s="12"/>
      <c r="B13" s="12"/>
      <c r="C13" s="12"/>
      <c r="D13" s="12"/>
      <c r="E13" s="12"/>
      <c r="F13" s="12"/>
      <c r="G13" s="18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8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8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8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8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8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 t="s">
        <v>172</v>
      </c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ht="12.75">
      <c r="G47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BC60"/>
  <sheetViews>
    <sheetView workbookViewId="0" topLeftCell="A1">
      <selection activeCell="A19" sqref="A1:I19"/>
    </sheetView>
  </sheetViews>
  <sheetFormatPr defaultColWidth="9.00390625" defaultRowHeight="12.75"/>
  <cols>
    <col min="1" max="1" width="11.375" style="6" customWidth="1"/>
    <col min="2" max="2" width="8.2539062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1.25390625" style="15" customWidth="1"/>
    <col min="10" max="55" width="9.125" style="12" customWidth="1"/>
    <col min="56" max="16384" width="9.125" style="2" customWidth="1"/>
  </cols>
  <sheetData>
    <row r="1" spans="1:9" ht="23.25">
      <c r="A1" s="69" t="s">
        <v>44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55" s="4" customFormat="1" ht="12.75" customHeight="1">
      <c r="A3" s="36">
        <v>512117.24</v>
      </c>
      <c r="B3" s="4">
        <v>7229.3</v>
      </c>
      <c r="C3" s="36">
        <v>4.01</v>
      </c>
      <c r="D3" s="36">
        <f>B3*C3*12</f>
        <v>347873.91599999997</v>
      </c>
      <c r="E3" s="36">
        <f>A3+D3</f>
        <v>859991.156</v>
      </c>
      <c r="F3" s="46">
        <v>1</v>
      </c>
      <c r="G3" s="49" t="s">
        <v>191</v>
      </c>
      <c r="H3" s="36">
        <v>3339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25.5">
      <c r="A4" s="36"/>
      <c r="B4" s="36"/>
      <c r="C4" s="36"/>
      <c r="D4" s="36"/>
      <c r="E4" s="36"/>
      <c r="F4" s="46">
        <v>2</v>
      </c>
      <c r="G4" s="49" t="s">
        <v>192</v>
      </c>
      <c r="H4" s="36">
        <v>5526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12.75">
      <c r="A5" s="36"/>
      <c r="B5" s="36"/>
      <c r="C5" s="36"/>
      <c r="D5" s="36"/>
      <c r="E5" s="36"/>
      <c r="F5" s="46">
        <v>3</v>
      </c>
      <c r="G5" s="49" t="s">
        <v>193</v>
      </c>
      <c r="H5" s="36">
        <v>987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25.5">
      <c r="A6" s="36"/>
      <c r="B6" s="36"/>
      <c r="C6" s="36"/>
      <c r="D6" s="36"/>
      <c r="E6" s="36"/>
      <c r="F6" s="46">
        <v>4</v>
      </c>
      <c r="G6" s="49" t="s">
        <v>219</v>
      </c>
      <c r="H6" s="36">
        <v>3453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6"/>
      <c r="B7" s="36"/>
      <c r="C7" s="36"/>
      <c r="D7" s="36"/>
      <c r="E7" s="36"/>
      <c r="F7" s="46">
        <v>5</v>
      </c>
      <c r="G7" s="49" t="s">
        <v>262</v>
      </c>
      <c r="H7" s="36">
        <v>1313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4" customFormat="1" ht="12.75">
      <c r="A8" s="36"/>
      <c r="B8" s="36"/>
      <c r="C8" s="36"/>
      <c r="D8" s="36"/>
      <c r="E8" s="36"/>
      <c r="F8" s="46">
        <v>6</v>
      </c>
      <c r="G8" s="49" t="s">
        <v>25</v>
      </c>
      <c r="H8" s="36">
        <v>59650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4" customFormat="1" ht="12.75">
      <c r="A9" s="36"/>
      <c r="B9" s="36"/>
      <c r="C9" s="36"/>
      <c r="D9" s="36"/>
      <c r="E9" s="36"/>
      <c r="F9" s="46">
        <v>7</v>
      </c>
      <c r="G9" s="49" t="s">
        <v>26</v>
      </c>
      <c r="H9" s="36">
        <v>18000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4" customFormat="1" ht="12.75">
      <c r="A10" s="36"/>
      <c r="B10" s="36"/>
      <c r="C10" s="36"/>
      <c r="D10" s="36"/>
      <c r="E10" s="36"/>
      <c r="F10" s="46">
        <v>8</v>
      </c>
      <c r="G10" s="49" t="s">
        <v>42</v>
      </c>
      <c r="H10" s="36">
        <v>33897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4" customFormat="1" ht="12.75">
      <c r="A11" s="36"/>
      <c r="B11" s="36"/>
      <c r="C11" s="36"/>
      <c r="D11" s="36"/>
      <c r="E11" s="36"/>
      <c r="F11" s="46">
        <v>9</v>
      </c>
      <c r="G11" s="49" t="s">
        <v>140</v>
      </c>
      <c r="H11" s="36">
        <v>1724.2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4" customFormat="1" ht="12.75">
      <c r="A12" s="36"/>
      <c r="B12" s="36"/>
      <c r="C12" s="36"/>
      <c r="D12" s="36"/>
      <c r="E12" s="36"/>
      <c r="F12" s="46">
        <v>10</v>
      </c>
      <c r="G12" s="49" t="s">
        <v>263</v>
      </c>
      <c r="H12" s="36">
        <v>23955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4" customFormat="1" ht="12.75">
      <c r="A13" s="36"/>
      <c r="B13" s="36"/>
      <c r="C13" s="36"/>
      <c r="D13" s="36"/>
      <c r="E13" s="36"/>
      <c r="F13" s="46">
        <v>11</v>
      </c>
      <c r="G13" s="49" t="s">
        <v>264</v>
      </c>
      <c r="H13" s="36">
        <v>3710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4" customFormat="1" ht="12.75">
      <c r="A14" s="36"/>
      <c r="B14" s="36"/>
      <c r="C14" s="36"/>
      <c r="D14" s="36"/>
      <c r="E14" s="36"/>
      <c r="F14" s="46">
        <v>12</v>
      </c>
      <c r="G14" s="49" t="s">
        <v>216</v>
      </c>
      <c r="H14" s="36">
        <v>1112</v>
      </c>
      <c r="I14" s="6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4" customFormat="1" ht="25.5">
      <c r="A15" s="36"/>
      <c r="B15" s="36"/>
      <c r="C15" s="36"/>
      <c r="D15" s="36"/>
      <c r="E15" s="36"/>
      <c r="F15" s="46">
        <v>13</v>
      </c>
      <c r="G15" s="49" t="s">
        <v>94</v>
      </c>
      <c r="H15" s="36">
        <v>8653</v>
      </c>
      <c r="I15" s="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7" customFormat="1" ht="12.75">
      <c r="A16" s="36"/>
      <c r="B16" s="36"/>
      <c r="C16" s="36"/>
      <c r="D16" s="36"/>
      <c r="E16" s="36"/>
      <c r="F16" s="46">
        <v>14</v>
      </c>
      <c r="G16" s="49" t="s">
        <v>294</v>
      </c>
      <c r="H16" s="36">
        <v>1724.2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2.75">
      <c r="A17" s="53"/>
      <c r="B17" s="53"/>
      <c r="C17" s="36"/>
      <c r="D17" s="36"/>
      <c r="E17" s="36"/>
      <c r="F17" s="46">
        <v>15</v>
      </c>
      <c r="G17" s="49" t="s">
        <v>295</v>
      </c>
      <c r="H17" s="36">
        <v>7400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25.5">
      <c r="A18" s="53"/>
      <c r="B18" s="53"/>
      <c r="C18" s="36"/>
      <c r="D18" s="36"/>
      <c r="E18" s="36"/>
      <c r="F18" s="46">
        <v>16</v>
      </c>
      <c r="G18" s="37" t="s">
        <v>173</v>
      </c>
      <c r="H18" s="51">
        <v>434.92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55"/>
      <c r="B19" s="55"/>
      <c r="C19" s="36"/>
      <c r="D19" s="36"/>
      <c r="E19" s="36"/>
      <c r="F19" s="36"/>
      <c r="G19" s="37" t="s">
        <v>153</v>
      </c>
      <c r="H19" s="36">
        <f>SUM(H3:H18)</f>
        <v>174878.32000000004</v>
      </c>
      <c r="I19" s="36">
        <f>E3-H19</f>
        <v>685112.8359999999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54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3:9" ht="12.75">
      <c r="C54" s="13"/>
      <c r="D54" s="13"/>
      <c r="E54" s="13"/>
      <c r="F54" s="13"/>
      <c r="G54" s="14"/>
      <c r="H54" s="13"/>
      <c r="I54" s="13"/>
    </row>
    <row r="55" spans="3:9" ht="12.75">
      <c r="C55" s="13"/>
      <c r="D55" s="13"/>
      <c r="E55" s="13"/>
      <c r="F55" s="13"/>
      <c r="G55" s="14"/>
      <c r="H55" s="13"/>
      <c r="I55" s="13"/>
    </row>
    <row r="56" spans="3:9" ht="12.75">
      <c r="C56" s="13"/>
      <c r="D56" s="13"/>
      <c r="E56" s="13"/>
      <c r="F56" s="13"/>
      <c r="G56" s="14"/>
      <c r="H56" s="13"/>
      <c r="I56" s="13"/>
    </row>
    <row r="57" spans="3:9" ht="12.75">
      <c r="C57" s="13"/>
      <c r="D57" s="13"/>
      <c r="E57" s="13"/>
      <c r="F57" s="13"/>
      <c r="G57" s="14"/>
      <c r="H57" s="13"/>
      <c r="I57" s="13"/>
    </row>
    <row r="58" spans="3:9" ht="12.75">
      <c r="C58" s="13"/>
      <c r="D58" s="13"/>
      <c r="E58" s="13"/>
      <c r="F58" s="13"/>
      <c r="G58" s="14"/>
      <c r="H58" s="13"/>
      <c r="I58" s="13"/>
    </row>
    <row r="59" spans="3:9" ht="12.75">
      <c r="C59" s="13"/>
      <c r="D59" s="13"/>
      <c r="E59" s="13"/>
      <c r="F59" s="13"/>
      <c r="G59" s="14"/>
      <c r="H59" s="13"/>
      <c r="I59" s="13"/>
    </row>
    <row r="60" spans="3:9" ht="12.75">
      <c r="C60" s="13"/>
      <c r="D60" s="13"/>
      <c r="E60" s="13"/>
      <c r="F60" s="13"/>
      <c r="G60" s="14"/>
      <c r="H60" s="13"/>
      <c r="I60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W89"/>
  <sheetViews>
    <sheetView workbookViewId="0" topLeftCell="A1">
      <selection activeCell="A18" sqref="A1:I18"/>
    </sheetView>
  </sheetViews>
  <sheetFormatPr defaultColWidth="9.00390625" defaultRowHeight="12.75"/>
  <cols>
    <col min="1" max="1" width="13.375" style="6" customWidth="1"/>
    <col min="2" max="3" width="9.125" style="2" customWidth="1"/>
    <col min="4" max="4" width="10.875" style="2" customWidth="1"/>
    <col min="5" max="5" width="16.25390625" style="2" customWidth="1"/>
    <col min="6" max="6" width="4.375" style="2" customWidth="1"/>
    <col min="7" max="7" width="37.375" style="3" customWidth="1"/>
    <col min="8" max="8" width="11.125" style="2" customWidth="1"/>
    <col min="9" max="9" width="13.00390625" style="15" customWidth="1"/>
    <col min="10" max="49" width="9.125" style="12" customWidth="1"/>
    <col min="50" max="16384" width="9.125" style="2" customWidth="1"/>
  </cols>
  <sheetData>
    <row r="1" spans="1:9" ht="23.25">
      <c r="A1" s="69" t="s">
        <v>45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169</v>
      </c>
      <c r="E2" s="1" t="s">
        <v>170</v>
      </c>
      <c r="F2" s="1" t="s">
        <v>152</v>
      </c>
      <c r="G2" s="5" t="s">
        <v>174</v>
      </c>
      <c r="H2" s="1" t="s">
        <v>147</v>
      </c>
      <c r="I2" s="1" t="s">
        <v>149</v>
      </c>
      <c r="J2" s="16"/>
    </row>
    <row r="3" spans="1:49" s="4" customFormat="1" ht="24.75" customHeight="1">
      <c r="A3" s="36">
        <v>-89102.02</v>
      </c>
      <c r="B3" s="4">
        <v>6530.1</v>
      </c>
      <c r="C3" s="36">
        <v>4.01</v>
      </c>
      <c r="D3" s="36">
        <f>B3*C3*12</f>
        <v>314228.412</v>
      </c>
      <c r="E3" s="36">
        <f>A3+D3</f>
        <v>225126.392</v>
      </c>
      <c r="F3" s="46">
        <v>1</v>
      </c>
      <c r="G3" s="49" t="s">
        <v>265</v>
      </c>
      <c r="H3" s="36">
        <v>9600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25.5">
      <c r="A4" s="36"/>
      <c r="B4" s="36"/>
      <c r="C4" s="36"/>
      <c r="D4" s="36"/>
      <c r="E4" s="36"/>
      <c r="F4" s="46">
        <v>2</v>
      </c>
      <c r="G4" s="49" t="s">
        <v>286</v>
      </c>
      <c r="H4" s="36">
        <v>4500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25.5">
      <c r="A5" s="36"/>
      <c r="B5" s="36"/>
      <c r="C5" s="36"/>
      <c r="D5" s="36"/>
      <c r="E5" s="36"/>
      <c r="F5" s="46">
        <v>3</v>
      </c>
      <c r="G5" s="49" t="s">
        <v>287</v>
      </c>
      <c r="H5" s="36">
        <v>7900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25.5">
      <c r="A6" s="36"/>
      <c r="B6" s="36"/>
      <c r="C6" s="36"/>
      <c r="D6" s="36"/>
      <c r="E6" s="36"/>
      <c r="F6" s="46">
        <v>4</v>
      </c>
      <c r="G6" s="49" t="s">
        <v>266</v>
      </c>
      <c r="H6" s="36">
        <v>3499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6"/>
      <c r="B7" s="36"/>
      <c r="C7" s="36"/>
      <c r="D7" s="36"/>
      <c r="E7" s="36"/>
      <c r="F7" s="46">
        <v>5</v>
      </c>
      <c r="G7" s="49" t="s">
        <v>20</v>
      </c>
      <c r="H7" s="36">
        <v>47952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25.5">
      <c r="A8" s="36"/>
      <c r="B8" s="36"/>
      <c r="C8" s="36"/>
      <c r="D8" s="36"/>
      <c r="E8" s="36"/>
      <c r="F8" s="46">
        <v>6</v>
      </c>
      <c r="G8" s="49" t="s">
        <v>267</v>
      </c>
      <c r="H8" s="36">
        <v>1958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25.5">
      <c r="A9" s="36"/>
      <c r="B9" s="36"/>
      <c r="C9" s="36"/>
      <c r="D9" s="36"/>
      <c r="E9" s="36"/>
      <c r="F9" s="46">
        <v>7</v>
      </c>
      <c r="G9" s="49" t="s">
        <v>67</v>
      </c>
      <c r="H9" s="36">
        <v>43300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17" customFormat="1" ht="12.75">
      <c r="A10" s="36"/>
      <c r="B10" s="36"/>
      <c r="C10" s="36"/>
      <c r="D10" s="36"/>
      <c r="E10" s="36"/>
      <c r="F10" s="46">
        <v>8</v>
      </c>
      <c r="G10" s="49" t="s">
        <v>269</v>
      </c>
      <c r="H10" s="36">
        <v>28629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17" customFormat="1" ht="25.5">
      <c r="A11" s="36"/>
      <c r="B11" s="36"/>
      <c r="C11" s="36"/>
      <c r="D11" s="36"/>
      <c r="E11" s="36"/>
      <c r="F11" s="46">
        <v>9</v>
      </c>
      <c r="G11" s="49" t="s">
        <v>288</v>
      </c>
      <c r="H11" s="36">
        <v>4800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17" customFormat="1" ht="25.5">
      <c r="A12" s="36"/>
      <c r="B12" s="36"/>
      <c r="C12" s="36"/>
      <c r="D12" s="36"/>
      <c r="E12" s="36"/>
      <c r="F12" s="46">
        <v>10</v>
      </c>
      <c r="G12" s="49" t="s">
        <v>71</v>
      </c>
      <c r="H12" s="36">
        <v>9700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25.5">
      <c r="A13" s="36"/>
      <c r="B13" s="36"/>
      <c r="C13" s="36"/>
      <c r="D13" s="36"/>
      <c r="E13" s="36"/>
      <c r="F13" s="46">
        <v>11</v>
      </c>
      <c r="G13" s="49" t="s">
        <v>268</v>
      </c>
      <c r="H13" s="36">
        <v>18172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12.75">
      <c r="A14" s="36"/>
      <c r="B14" s="36"/>
      <c r="C14" s="36"/>
      <c r="D14" s="36"/>
      <c r="E14" s="36"/>
      <c r="F14" s="46">
        <v>12</v>
      </c>
      <c r="G14" s="49" t="s">
        <v>72</v>
      </c>
      <c r="H14" s="36">
        <v>581</v>
      </c>
      <c r="I14" s="6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7" customFormat="1" ht="25.5">
      <c r="A15" s="36"/>
      <c r="B15" s="36"/>
      <c r="C15" s="36"/>
      <c r="D15" s="36"/>
      <c r="E15" s="36"/>
      <c r="F15" s="46">
        <v>13</v>
      </c>
      <c r="G15" s="49" t="s">
        <v>204</v>
      </c>
      <c r="H15" s="36">
        <v>28650</v>
      </c>
      <c r="I15" s="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17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6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17" customFormat="1" ht="25.5">
      <c r="A17" s="36"/>
      <c r="B17" s="36"/>
      <c r="C17" s="36"/>
      <c r="D17" s="36"/>
      <c r="E17" s="36"/>
      <c r="F17" s="46"/>
      <c r="G17" s="49" t="s">
        <v>173</v>
      </c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17" customFormat="1" ht="12.75">
      <c r="A18" s="36"/>
      <c r="B18" s="36"/>
      <c r="C18" s="36"/>
      <c r="D18" s="36"/>
      <c r="E18" s="36"/>
      <c r="F18" s="36"/>
      <c r="G18" s="37" t="s">
        <v>153</v>
      </c>
      <c r="H18" s="36">
        <f>SUM(H3:H17)</f>
        <v>209241</v>
      </c>
      <c r="I18" s="36">
        <f>E3-H18</f>
        <v>15885.391999999993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42"/>
      <c r="H22" s="6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42"/>
      <c r="H24" s="6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23.25">
      <c r="A26" s="12"/>
      <c r="B26" s="12"/>
      <c r="C26" s="12"/>
      <c r="D26" s="12"/>
      <c r="E26" s="12"/>
      <c r="F26" s="12"/>
      <c r="G26" s="63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8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8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8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8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8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8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8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8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8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8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8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8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8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8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8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8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8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8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8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8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8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8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8"/>
      <c r="H88" s="12"/>
      <c r="I88" s="12"/>
    </row>
    <row r="89" spans="7:8" ht="12.75">
      <c r="G89" s="18"/>
      <c r="H89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B492"/>
  <sheetViews>
    <sheetView workbookViewId="0" topLeftCell="A1">
      <selection activeCell="A12" sqref="A1:I12"/>
    </sheetView>
  </sheetViews>
  <sheetFormatPr defaultColWidth="9.00390625" defaultRowHeight="12.75"/>
  <cols>
    <col min="1" max="1" width="12.125" style="6" customWidth="1"/>
    <col min="2" max="2" width="7.375" style="2" customWidth="1"/>
    <col min="3" max="3" width="7.25390625" style="2" customWidth="1"/>
    <col min="4" max="4" width="10.875" style="2" customWidth="1"/>
    <col min="5" max="5" width="11.00390625" style="2" customWidth="1"/>
    <col min="6" max="6" width="4.375" style="2" customWidth="1"/>
    <col min="7" max="7" width="35.375" style="3" customWidth="1"/>
    <col min="8" max="8" width="12.625" style="2" customWidth="1"/>
    <col min="9" max="9" width="10.875" style="15" customWidth="1"/>
    <col min="10" max="28" width="9.125" style="12" customWidth="1"/>
    <col min="29" max="16384" width="9.125" style="2" customWidth="1"/>
  </cols>
  <sheetData>
    <row r="1" spans="1:10" ht="23.25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60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28" s="4" customFormat="1" ht="30" customHeight="1">
      <c r="A3" s="36">
        <v>9394.14</v>
      </c>
      <c r="B3" s="4">
        <v>4165.2</v>
      </c>
      <c r="C3" s="36">
        <v>4.01</v>
      </c>
      <c r="D3" s="36">
        <f>B3*C3*12</f>
        <v>200429.42399999997</v>
      </c>
      <c r="E3" s="36">
        <f>A3+D3</f>
        <v>209823.56399999995</v>
      </c>
      <c r="F3" s="46">
        <v>1</v>
      </c>
      <c r="G3" s="49" t="s">
        <v>270</v>
      </c>
      <c r="H3" s="36">
        <v>116378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4" customFormat="1" ht="12.75">
      <c r="A4" s="36"/>
      <c r="B4" s="36"/>
      <c r="C4" s="36"/>
      <c r="D4" s="36"/>
      <c r="E4" s="36"/>
      <c r="F4" s="46">
        <v>2</v>
      </c>
      <c r="G4" s="36" t="s">
        <v>271</v>
      </c>
      <c r="H4" s="51">
        <v>1512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4" customFormat="1" ht="25.5">
      <c r="A5" s="36"/>
      <c r="B5" s="36"/>
      <c r="C5" s="36"/>
      <c r="D5" s="36"/>
      <c r="E5" s="36"/>
      <c r="F5" s="46">
        <v>3</v>
      </c>
      <c r="G5" s="49" t="s">
        <v>272</v>
      </c>
      <c r="H5" s="51">
        <v>11016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4" customFormat="1" ht="12.75">
      <c r="A6" s="36"/>
      <c r="B6" s="36"/>
      <c r="C6" s="36"/>
      <c r="D6" s="36"/>
      <c r="E6" s="36"/>
      <c r="F6" s="46">
        <v>4</v>
      </c>
      <c r="G6" s="49" t="s">
        <v>22</v>
      </c>
      <c r="H6" s="51">
        <v>2446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4" customFormat="1" ht="12.75">
      <c r="A7" s="36"/>
      <c r="B7" s="36"/>
      <c r="C7" s="36"/>
      <c r="D7" s="36"/>
      <c r="E7" s="36"/>
      <c r="F7" s="46">
        <v>5</v>
      </c>
      <c r="G7" s="49" t="s">
        <v>21</v>
      </c>
      <c r="H7" s="36">
        <v>5928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4" customFormat="1" ht="25.5">
      <c r="A8" s="36"/>
      <c r="B8" s="36"/>
      <c r="C8" s="36"/>
      <c r="D8" s="36"/>
      <c r="E8" s="36"/>
      <c r="F8" s="46">
        <v>6</v>
      </c>
      <c r="G8" s="49" t="s">
        <v>74</v>
      </c>
      <c r="H8" s="36">
        <v>8701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4" customFormat="1" ht="12.75">
      <c r="A9" s="36"/>
      <c r="B9" s="36"/>
      <c r="C9" s="36"/>
      <c r="D9" s="36"/>
      <c r="E9" s="36"/>
      <c r="F9" s="46">
        <v>7</v>
      </c>
      <c r="G9" s="49" t="s">
        <v>218</v>
      </c>
      <c r="H9" s="36">
        <v>9396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4" customFormat="1" ht="12.75">
      <c r="A10" s="36"/>
      <c r="B10" s="36"/>
      <c r="C10" s="36"/>
      <c r="D10" s="36"/>
      <c r="E10" s="36"/>
      <c r="F10" s="46">
        <v>8</v>
      </c>
      <c r="G10" s="49" t="s">
        <v>102</v>
      </c>
      <c r="H10" s="51">
        <v>30480</v>
      </c>
      <c r="I10" s="36" t="s">
        <v>225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2" customFormat="1" ht="25.5">
      <c r="A11" s="53"/>
      <c r="B11" s="38"/>
      <c r="C11" s="38"/>
      <c r="D11" s="38"/>
      <c r="E11" s="39"/>
      <c r="F11" s="37">
        <v>16</v>
      </c>
      <c r="G11" s="49" t="s">
        <v>173</v>
      </c>
      <c r="H11" s="52">
        <v>1284.72</v>
      </c>
      <c r="I11" s="3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9" s="12" customFormat="1" ht="12.75">
      <c r="A12" s="36"/>
      <c r="B12" s="36"/>
      <c r="C12" s="36"/>
      <c r="D12" s="36"/>
      <c r="E12" s="53"/>
      <c r="F12" s="36"/>
      <c r="G12" s="37" t="s">
        <v>153</v>
      </c>
      <c r="H12" s="36">
        <f>SUM(H3:H11)</f>
        <v>187141.72</v>
      </c>
      <c r="I12" s="36">
        <f>E3-H12</f>
        <v>22681.843999999954</v>
      </c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  <row r="458" s="12" customFormat="1" ht="12.75">
      <c r="G458" s="18"/>
    </row>
    <row r="459" s="12" customFormat="1" ht="12.75">
      <c r="G459" s="18"/>
    </row>
    <row r="460" s="12" customFormat="1" ht="12.75">
      <c r="G460" s="18"/>
    </row>
    <row r="461" s="12" customFormat="1" ht="12.75">
      <c r="G461" s="18"/>
    </row>
    <row r="462" s="12" customFormat="1" ht="12.75">
      <c r="G462" s="18"/>
    </row>
    <row r="463" s="12" customFormat="1" ht="12.75">
      <c r="G463" s="18"/>
    </row>
    <row r="464" s="12" customFormat="1" ht="12.75">
      <c r="G464" s="18"/>
    </row>
    <row r="465" s="12" customFormat="1" ht="12.75">
      <c r="G465" s="18"/>
    </row>
    <row r="466" s="12" customFormat="1" ht="12.75">
      <c r="G466" s="18"/>
    </row>
    <row r="467" s="12" customFormat="1" ht="12.75">
      <c r="G467" s="18"/>
    </row>
    <row r="468" s="12" customFormat="1" ht="12.75">
      <c r="G468" s="18"/>
    </row>
    <row r="469" s="12" customFormat="1" ht="12.75">
      <c r="G469" s="18"/>
    </row>
    <row r="470" s="12" customFormat="1" ht="12.75">
      <c r="G470" s="18"/>
    </row>
    <row r="471" s="12" customFormat="1" ht="12.75">
      <c r="G471" s="18"/>
    </row>
    <row r="472" s="12" customFormat="1" ht="12.75">
      <c r="G472" s="18"/>
    </row>
    <row r="473" s="12" customFormat="1" ht="12.75">
      <c r="G473" s="18"/>
    </row>
    <row r="474" s="12" customFormat="1" ht="12.75">
      <c r="G474" s="18"/>
    </row>
    <row r="475" s="12" customFormat="1" ht="12.75">
      <c r="G475" s="18"/>
    </row>
    <row r="476" s="12" customFormat="1" ht="12.75">
      <c r="G476" s="18"/>
    </row>
    <row r="477" s="12" customFormat="1" ht="12.75">
      <c r="G477" s="18"/>
    </row>
    <row r="478" s="12" customFormat="1" ht="12.75">
      <c r="G478" s="18"/>
    </row>
    <row r="479" s="12" customFormat="1" ht="12.75">
      <c r="G479" s="18"/>
    </row>
    <row r="480" s="12" customFormat="1" ht="12.75">
      <c r="G480" s="18"/>
    </row>
    <row r="481" s="12" customFormat="1" ht="12.75">
      <c r="G481" s="18"/>
    </row>
    <row r="482" s="12" customFormat="1" ht="12.75">
      <c r="G482" s="18"/>
    </row>
    <row r="483" s="12" customFormat="1" ht="12.75">
      <c r="G483" s="18"/>
    </row>
    <row r="484" s="12" customFormat="1" ht="12.75">
      <c r="G484" s="18"/>
    </row>
    <row r="485" s="12" customFormat="1" ht="12.75">
      <c r="G485" s="18"/>
    </row>
    <row r="486" s="12" customFormat="1" ht="12.75">
      <c r="G486" s="18"/>
    </row>
    <row r="487" s="12" customFormat="1" ht="12.75">
      <c r="G487" s="18"/>
    </row>
    <row r="488" s="12" customFormat="1" ht="12.75">
      <c r="G488" s="18"/>
    </row>
    <row r="489" s="12" customFormat="1" ht="12.75">
      <c r="G489" s="18"/>
    </row>
    <row r="490" s="12" customFormat="1" ht="12.75">
      <c r="G490" s="18"/>
    </row>
    <row r="491" s="12" customFormat="1" ht="12.75">
      <c r="G491" s="18"/>
    </row>
    <row r="492" spans="6:9" ht="12.75">
      <c r="F492" s="12"/>
      <c r="G492" s="18"/>
      <c r="H492" s="12"/>
      <c r="I492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W64"/>
  <sheetViews>
    <sheetView workbookViewId="0" topLeftCell="A1">
      <selection activeCell="A16" sqref="A1:I16"/>
    </sheetView>
  </sheetViews>
  <sheetFormatPr defaultColWidth="9.00390625" defaultRowHeight="12.75"/>
  <cols>
    <col min="1" max="1" width="12.375" style="6" customWidth="1"/>
    <col min="2" max="2" width="8.125" style="2" customWidth="1"/>
    <col min="3" max="3" width="7.00390625" style="2" customWidth="1"/>
    <col min="4" max="4" width="10.875" style="2" customWidth="1"/>
    <col min="5" max="5" width="11.00390625" style="2" customWidth="1"/>
    <col min="6" max="6" width="4.375" style="2" customWidth="1"/>
    <col min="7" max="7" width="38.75390625" style="3" customWidth="1"/>
    <col min="8" max="8" width="8.875" style="2" customWidth="1"/>
    <col min="9" max="9" width="12.375" style="15" customWidth="1"/>
    <col min="10" max="23" width="9.125" style="12" customWidth="1"/>
    <col min="24" max="16384" width="9.125" style="2" customWidth="1"/>
  </cols>
  <sheetData>
    <row r="1" spans="1:9" ht="33.75" customHeight="1">
      <c r="A1" s="69" t="s">
        <v>181</v>
      </c>
      <c r="B1" s="70"/>
      <c r="C1" s="70"/>
      <c r="D1" s="70"/>
      <c r="E1" s="70"/>
      <c r="F1" s="70"/>
      <c r="G1" s="70"/>
      <c r="H1" s="70"/>
      <c r="I1" s="70"/>
    </row>
    <row r="2" spans="1:10" ht="76.5">
      <c r="A2" s="45" t="s">
        <v>148</v>
      </c>
      <c r="B2" s="45" t="s">
        <v>144</v>
      </c>
      <c r="C2" s="45" t="s">
        <v>150</v>
      </c>
      <c r="D2" s="45" t="s">
        <v>145</v>
      </c>
      <c r="E2" s="45" t="s">
        <v>151</v>
      </c>
      <c r="F2" s="45" t="s">
        <v>152</v>
      </c>
      <c r="G2" s="45" t="s">
        <v>146</v>
      </c>
      <c r="H2" s="45" t="s">
        <v>147</v>
      </c>
      <c r="I2" s="45" t="s">
        <v>154</v>
      </c>
      <c r="J2" s="16"/>
    </row>
    <row r="3" spans="1:23" s="4" customFormat="1" ht="29.25" customHeight="1">
      <c r="A3" s="36">
        <v>-41311.89</v>
      </c>
      <c r="B3" s="4">
        <v>3566.8</v>
      </c>
      <c r="C3" s="36">
        <v>4.01</v>
      </c>
      <c r="D3" s="36">
        <f>B3*C3*12</f>
        <v>171634.416</v>
      </c>
      <c r="E3" s="36">
        <f>A3+D3</f>
        <v>130322.526</v>
      </c>
      <c r="F3" s="46">
        <v>1</v>
      </c>
      <c r="G3" s="49" t="s">
        <v>230</v>
      </c>
      <c r="H3" s="36">
        <v>2891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25.5">
      <c r="A4" s="36"/>
      <c r="B4" s="36"/>
      <c r="C4" s="36"/>
      <c r="D4" s="36"/>
      <c r="E4" s="36"/>
      <c r="F4" s="46">
        <v>2</v>
      </c>
      <c r="G4" s="49" t="s">
        <v>231</v>
      </c>
      <c r="H4" s="36">
        <v>4502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36"/>
      <c r="B5" s="36"/>
      <c r="C5" s="36"/>
      <c r="D5" s="36"/>
      <c r="E5" s="36"/>
      <c r="F5" s="46">
        <v>3</v>
      </c>
      <c r="G5" s="49" t="s">
        <v>232</v>
      </c>
      <c r="H5" s="36">
        <v>4688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6"/>
      <c r="B6" s="36"/>
      <c r="C6" s="36"/>
      <c r="D6" s="36"/>
      <c r="E6" s="36"/>
      <c r="F6" s="46">
        <v>4</v>
      </c>
      <c r="G6" s="49" t="s">
        <v>233</v>
      </c>
      <c r="H6" s="36">
        <v>687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25.5">
      <c r="A7" s="36"/>
      <c r="B7" s="36"/>
      <c r="C7" s="36"/>
      <c r="D7" s="36"/>
      <c r="E7" s="36"/>
      <c r="F7" s="46">
        <v>5</v>
      </c>
      <c r="G7" s="49" t="s">
        <v>212</v>
      </c>
      <c r="H7" s="36">
        <v>22685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25.5">
      <c r="A8" s="36"/>
      <c r="B8" s="36"/>
      <c r="C8" s="36"/>
      <c r="D8" s="36"/>
      <c r="E8" s="36"/>
      <c r="F8" s="46">
        <v>6</v>
      </c>
      <c r="G8" s="49" t="s">
        <v>213</v>
      </c>
      <c r="H8" s="36">
        <v>985</v>
      </c>
      <c r="I8" s="6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25.5">
      <c r="A9" s="36"/>
      <c r="B9" s="36"/>
      <c r="C9" s="36"/>
      <c r="D9" s="36"/>
      <c r="E9" s="36"/>
      <c r="F9" s="46">
        <v>7</v>
      </c>
      <c r="G9" s="49" t="s">
        <v>214</v>
      </c>
      <c r="H9" s="36">
        <v>12247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25.5">
      <c r="A10" s="36"/>
      <c r="B10" s="36"/>
      <c r="C10" s="36"/>
      <c r="D10" s="36"/>
      <c r="E10" s="36"/>
      <c r="F10" s="46">
        <v>8</v>
      </c>
      <c r="G10" s="49" t="s">
        <v>234</v>
      </c>
      <c r="H10" s="51">
        <v>3534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4" customFormat="1" ht="12.75">
      <c r="A11" s="36"/>
      <c r="B11" s="36"/>
      <c r="C11" s="36"/>
      <c r="D11" s="36"/>
      <c r="E11" s="36"/>
      <c r="F11" s="46">
        <v>9</v>
      </c>
      <c r="G11" s="49" t="s">
        <v>296</v>
      </c>
      <c r="H11" s="36">
        <v>16298.3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12.75">
      <c r="A12" s="36"/>
      <c r="B12" s="36"/>
      <c r="C12" s="36"/>
      <c r="D12" s="36"/>
      <c r="E12" s="36"/>
      <c r="F12" s="46">
        <v>10</v>
      </c>
      <c r="G12" s="49" t="s">
        <v>237</v>
      </c>
      <c r="H12" s="36">
        <v>1976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12.75">
      <c r="A13" s="36"/>
      <c r="B13" s="36"/>
      <c r="C13" s="36"/>
      <c r="D13" s="36"/>
      <c r="E13" s="36"/>
      <c r="F13" s="46">
        <v>11</v>
      </c>
      <c r="G13" s="49" t="s">
        <v>91</v>
      </c>
      <c r="H13" s="36">
        <v>18655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25.5">
      <c r="A14" s="36"/>
      <c r="B14" s="36"/>
      <c r="C14" s="36"/>
      <c r="D14" s="36"/>
      <c r="E14" s="36"/>
      <c r="F14" s="46">
        <v>12</v>
      </c>
      <c r="G14" s="49" t="s">
        <v>173</v>
      </c>
      <c r="H14" s="36">
        <v>246.78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7" customFormat="1" ht="12.75">
      <c r="A15" s="36"/>
      <c r="B15" s="36"/>
      <c r="C15" s="36"/>
      <c r="D15" s="36"/>
      <c r="E15" s="36"/>
      <c r="F15" s="36"/>
      <c r="G15" s="37" t="s">
        <v>153</v>
      </c>
      <c r="H15" s="36">
        <f>SUM(H3:H14)</f>
        <v>89395.08</v>
      </c>
      <c r="I15" s="36">
        <f>E3-H15</f>
        <v>40927.445999999996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39"/>
      <c r="B16" s="39"/>
      <c r="C16" s="39"/>
      <c r="D16" s="39"/>
      <c r="E16" s="39"/>
      <c r="F16" s="39"/>
      <c r="G16" s="40"/>
      <c r="H16" s="39"/>
      <c r="I16" s="3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12"/>
      <c r="G19" s="5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I27" s="13" t="s">
        <v>168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CS416"/>
  <sheetViews>
    <sheetView workbookViewId="0" topLeftCell="A1">
      <selection activeCell="A16" sqref="A1:I16"/>
    </sheetView>
  </sheetViews>
  <sheetFormatPr defaultColWidth="9.00390625" defaultRowHeight="12.75"/>
  <cols>
    <col min="1" max="1" width="12.00390625" style="6" customWidth="1"/>
    <col min="2" max="2" width="9.125" style="2" customWidth="1"/>
    <col min="3" max="3" width="7.375" style="2" customWidth="1"/>
    <col min="4" max="4" width="10.875" style="2" customWidth="1"/>
    <col min="5" max="5" width="12.375" style="2" customWidth="1"/>
    <col min="6" max="6" width="4.375" style="2" customWidth="1"/>
    <col min="7" max="7" width="39.875" style="3" customWidth="1"/>
    <col min="8" max="8" width="11.125" style="2" customWidth="1"/>
    <col min="9" max="9" width="13.00390625" style="15" customWidth="1"/>
    <col min="10" max="53" width="9.125" style="12" customWidth="1"/>
    <col min="54" max="16384" width="9.125" style="2" customWidth="1"/>
  </cols>
  <sheetData>
    <row r="1" spans="1:10" ht="23.25">
      <c r="A1" s="69" t="s">
        <v>47</v>
      </c>
      <c r="B1" s="70"/>
      <c r="C1" s="70"/>
      <c r="D1" s="70"/>
      <c r="E1" s="70"/>
      <c r="F1" s="70"/>
      <c r="G1" s="70"/>
      <c r="H1" s="70"/>
      <c r="I1" s="70"/>
      <c r="J1" s="60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53" s="4" customFormat="1" ht="12.75" customHeight="1">
      <c r="A3" s="36">
        <v>105318.47</v>
      </c>
      <c r="B3" s="4">
        <v>4145.3</v>
      </c>
      <c r="C3" s="36">
        <v>4.01</v>
      </c>
      <c r="D3" s="36">
        <f>B3*C3*12</f>
        <v>199471.83599999998</v>
      </c>
      <c r="E3" s="36">
        <f>A3+D3</f>
        <v>304790.306</v>
      </c>
      <c r="F3" s="46">
        <v>1</v>
      </c>
      <c r="G3" s="49" t="s">
        <v>202</v>
      </c>
      <c r="H3" s="36">
        <v>1112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25.5">
      <c r="A4" s="36"/>
      <c r="B4" s="36"/>
      <c r="C4" s="36"/>
      <c r="D4" s="36"/>
      <c r="E4" s="36"/>
      <c r="F4" s="46">
        <v>2</v>
      </c>
      <c r="G4" s="49" t="s">
        <v>203</v>
      </c>
      <c r="H4" s="36">
        <v>5532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6"/>
      <c r="B5" s="36"/>
      <c r="C5" s="36"/>
      <c r="D5" s="36"/>
      <c r="E5" s="36"/>
      <c r="F5" s="46">
        <v>3</v>
      </c>
      <c r="G5" s="49" t="s">
        <v>197</v>
      </c>
      <c r="H5" s="36">
        <v>2257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8.75" customHeight="1">
      <c r="A6" s="36"/>
      <c r="B6" s="36"/>
      <c r="C6" s="36"/>
      <c r="D6" s="36"/>
      <c r="E6" s="36"/>
      <c r="F6" s="46">
        <v>4</v>
      </c>
      <c r="G6" s="49" t="s">
        <v>95</v>
      </c>
      <c r="H6" s="36">
        <v>5000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25.5">
      <c r="A7" s="36"/>
      <c r="B7" s="36"/>
      <c r="C7" s="36"/>
      <c r="D7" s="36"/>
      <c r="E7" s="36"/>
      <c r="F7" s="46">
        <v>5</v>
      </c>
      <c r="G7" s="49" t="s">
        <v>100</v>
      </c>
      <c r="H7" s="36">
        <v>778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2.75">
      <c r="A8" s="36"/>
      <c r="B8" s="36"/>
      <c r="C8" s="36"/>
      <c r="D8" s="36"/>
      <c r="E8" s="36"/>
      <c r="F8" s="46">
        <v>6</v>
      </c>
      <c r="G8" s="49"/>
      <c r="H8" s="36"/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12.75">
      <c r="A10" s="36"/>
      <c r="B10" s="36"/>
      <c r="C10" s="36"/>
      <c r="D10" s="36"/>
      <c r="E10" s="36"/>
      <c r="F10" s="46">
        <v>8</v>
      </c>
      <c r="G10" s="49"/>
      <c r="H10" s="36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97" s="4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</row>
    <row r="12" spans="1:97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</row>
    <row r="13" spans="1:97" s="4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</row>
    <row r="14" spans="1:97" s="4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</row>
    <row r="15" spans="1:97" s="4" customFormat="1" ht="25.5">
      <c r="A15" s="36"/>
      <c r="B15" s="36"/>
      <c r="C15" s="36"/>
      <c r="D15" s="36"/>
      <c r="E15" s="36"/>
      <c r="F15" s="46"/>
      <c r="G15" s="49" t="s">
        <v>173</v>
      </c>
      <c r="H15" s="36">
        <v>9.34</v>
      </c>
      <c r="I15" s="36"/>
      <c r="J15"/>
      <c r="K15"/>
      <c r="L15"/>
      <c r="M15"/>
      <c r="N15"/>
      <c r="O15"/>
      <c r="P15"/>
      <c r="Q15"/>
      <c r="R15"/>
      <c r="S15"/>
      <c r="T15"/>
      <c r="U15"/>
      <c r="V15"/>
      <c r="W15" s="33"/>
      <c r="X15"/>
      <c r="Y15"/>
      <c r="Z15"/>
      <c r="AA15"/>
      <c r="AB15"/>
      <c r="AC15"/>
      <c r="AD15"/>
      <c r="AE15"/>
      <c r="AF15" s="33" t="s">
        <v>157</v>
      </c>
      <c r="AG15"/>
      <c r="AH15"/>
      <c r="AI15"/>
      <c r="AJ15"/>
      <c r="AK15"/>
      <c r="AL15" s="33" t="s">
        <v>158</v>
      </c>
      <c r="AM15"/>
      <c r="AN15"/>
      <c r="AO15"/>
      <c r="AP15" s="33" t="s">
        <v>159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 s="33" t="s">
        <v>160</v>
      </c>
      <c r="BQ15"/>
      <c r="BR15"/>
      <c r="BS15"/>
      <c r="BT15"/>
      <c r="BU15"/>
      <c r="BV15"/>
      <c r="BW15"/>
      <c r="BX15" s="33" t="s">
        <v>161</v>
      </c>
      <c r="BY15"/>
      <c r="BZ15"/>
      <c r="CA15" s="34" t="s">
        <v>162</v>
      </c>
      <c r="CB15"/>
      <c r="CC15"/>
      <c r="CD15"/>
      <c r="CE15" s="34" t="s">
        <v>163</v>
      </c>
      <c r="CF15"/>
      <c r="CG15"/>
      <c r="CH15"/>
      <c r="CI15" s="34" t="s">
        <v>164</v>
      </c>
      <c r="CJ15"/>
      <c r="CK15"/>
      <c r="CL15"/>
      <c r="CM15"/>
      <c r="CN15" s="34" t="s">
        <v>165</v>
      </c>
      <c r="CO15"/>
      <c r="CP15"/>
      <c r="CQ15"/>
      <c r="CR15"/>
      <c r="CS15" s="34">
        <v>4.52</v>
      </c>
    </row>
    <row r="16" spans="1:53" s="4" customFormat="1" ht="12.75">
      <c r="A16" s="36"/>
      <c r="B16" s="36"/>
      <c r="C16" s="36"/>
      <c r="D16" s="36"/>
      <c r="E16" s="36"/>
      <c r="F16" s="36"/>
      <c r="G16" s="37" t="s">
        <v>153</v>
      </c>
      <c r="H16" s="36">
        <f>SUM(H3:H15)</f>
        <v>14688.34</v>
      </c>
      <c r="I16" s="36">
        <f>E3-H16</f>
        <v>290101.96599999996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pans="4:7" s="12" customFormat="1" ht="12.75">
      <c r="D29" s="12" t="s">
        <v>143</v>
      </c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D122"/>
  <sheetViews>
    <sheetView workbookViewId="0" topLeftCell="A1">
      <selection activeCell="A18" sqref="A1:I18"/>
    </sheetView>
  </sheetViews>
  <sheetFormatPr defaultColWidth="9.00390625" defaultRowHeight="12.75"/>
  <cols>
    <col min="1" max="1" width="10.875" style="9" customWidth="1"/>
    <col min="2" max="3" width="9.125" style="7" customWidth="1"/>
    <col min="4" max="4" width="10.875" style="7" customWidth="1"/>
    <col min="5" max="5" width="11.00390625" style="7" customWidth="1"/>
    <col min="6" max="6" width="4.375" style="7" customWidth="1"/>
    <col min="7" max="7" width="37.625" style="10" customWidth="1"/>
    <col min="8" max="8" width="11.125" style="7" customWidth="1"/>
    <col min="9" max="9" width="11.625" style="32" customWidth="1"/>
    <col min="10" max="30" width="9.125" style="29" customWidth="1"/>
    <col min="31" max="16384" width="9.125" style="7" customWidth="1"/>
  </cols>
  <sheetData>
    <row r="1" spans="1:9" ht="23.25">
      <c r="A1" s="69" t="s">
        <v>48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30" s="8" customFormat="1" ht="12.75">
      <c r="A3" s="36">
        <v>35272.72</v>
      </c>
      <c r="B3" s="4">
        <v>2764.3</v>
      </c>
      <c r="C3" s="36">
        <v>4.01</v>
      </c>
      <c r="D3" s="36">
        <f>B3*C3*12</f>
        <v>133018.116</v>
      </c>
      <c r="E3" s="36">
        <f>A3+D3</f>
        <v>168290.836</v>
      </c>
      <c r="F3" s="46">
        <v>1</v>
      </c>
      <c r="G3" s="49" t="s">
        <v>185</v>
      </c>
      <c r="H3" s="36">
        <v>4036</v>
      </c>
      <c r="I3" s="64"/>
      <c r="J3" s="12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8" customFormat="1" ht="12.75">
      <c r="A4" s="36"/>
      <c r="B4" s="36"/>
      <c r="C4" s="36"/>
      <c r="D4" s="36"/>
      <c r="E4" s="36"/>
      <c r="F4" s="46">
        <v>2</v>
      </c>
      <c r="G4" s="49" t="s">
        <v>217</v>
      </c>
      <c r="H4" s="36">
        <v>2076</v>
      </c>
      <c r="I4" s="64"/>
      <c r="J4" s="12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s="8" customFormat="1" ht="12.75">
      <c r="A5" s="36"/>
      <c r="B5" s="36"/>
      <c r="C5" s="36"/>
      <c r="D5" s="36"/>
      <c r="E5" s="36"/>
      <c r="F5" s="46">
        <v>3</v>
      </c>
      <c r="G5" s="49" t="s">
        <v>273</v>
      </c>
      <c r="H5" s="36">
        <v>3832</v>
      </c>
      <c r="I5" s="64"/>
      <c r="J5" s="1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8" customFormat="1" ht="25.5">
      <c r="A6" s="36"/>
      <c r="B6" s="36"/>
      <c r="C6" s="36"/>
      <c r="D6" s="36"/>
      <c r="E6" s="36"/>
      <c r="F6" s="46">
        <v>4</v>
      </c>
      <c r="G6" s="49" t="s">
        <v>101</v>
      </c>
      <c r="H6" s="36">
        <v>2416</v>
      </c>
      <c r="I6" s="64"/>
      <c r="J6" s="1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8" customFormat="1" ht="12.75">
      <c r="A7" s="36"/>
      <c r="B7" s="36"/>
      <c r="C7" s="36"/>
      <c r="D7" s="36"/>
      <c r="E7" s="36"/>
      <c r="F7" s="46">
        <v>5</v>
      </c>
      <c r="G7" s="49" t="s">
        <v>298</v>
      </c>
      <c r="H7" s="36">
        <v>1842.03</v>
      </c>
      <c r="I7" s="36"/>
      <c r="J7" s="1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8" customFormat="1" ht="12.75">
      <c r="A8" s="36"/>
      <c r="B8" s="36"/>
      <c r="C8" s="36"/>
      <c r="D8" s="36"/>
      <c r="E8" s="36"/>
      <c r="F8" s="46">
        <v>6</v>
      </c>
      <c r="G8" s="49"/>
      <c r="H8" s="36"/>
      <c r="I8" s="36"/>
      <c r="J8" s="1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8" customFormat="1" ht="12.75">
      <c r="A10" s="36"/>
      <c r="B10" s="36"/>
      <c r="C10" s="36"/>
      <c r="D10" s="36"/>
      <c r="E10" s="36"/>
      <c r="F10" s="46">
        <v>8</v>
      </c>
      <c r="G10" s="49"/>
      <c r="H10" s="36"/>
      <c r="I10" s="36"/>
      <c r="J10" s="1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8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28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48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48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48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48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48" customFormat="1" ht="25.5">
      <c r="A17" s="36"/>
      <c r="B17" s="36"/>
      <c r="C17" s="36"/>
      <c r="D17" s="36"/>
      <c r="E17" s="36"/>
      <c r="F17" s="46">
        <v>15</v>
      </c>
      <c r="G17" s="49" t="s">
        <v>173</v>
      </c>
      <c r="H17" s="36">
        <v>28.99</v>
      </c>
      <c r="I17" s="36"/>
      <c r="J17" s="12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30" customFormat="1" ht="12.75">
      <c r="A18" s="36"/>
      <c r="B18" s="36"/>
      <c r="C18" s="36"/>
      <c r="D18" s="36"/>
      <c r="E18" s="36"/>
      <c r="F18" s="36"/>
      <c r="G18" s="37" t="s">
        <v>153</v>
      </c>
      <c r="H18" s="36">
        <f>SUM(H3:H17)</f>
        <v>14231.02</v>
      </c>
      <c r="I18" s="36">
        <f>E3-H18</f>
        <v>154059.81600000002</v>
      </c>
      <c r="J18" s="12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30" customFormat="1" ht="12.75">
      <c r="A19" s="29"/>
      <c r="C19" s="13"/>
      <c r="D19" s="13"/>
      <c r="E19" s="13"/>
      <c r="F19" s="13"/>
      <c r="G19" s="14"/>
      <c r="H19" s="13"/>
      <c r="I19" s="1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30" customFormat="1" ht="11.25">
      <c r="A20" s="29"/>
      <c r="G20" s="3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30" customFormat="1" ht="11.25">
      <c r="A21" s="29"/>
      <c r="G21" s="31" t="s">
        <v>167</v>
      </c>
      <c r="H21" s="30">
        <v>1914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s="30" customFormat="1" ht="11.25">
      <c r="A22" s="29"/>
      <c r="G22" s="3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30" customFormat="1" ht="11.25">
      <c r="A23" s="29"/>
      <c r="G23" s="3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30" customFormat="1" ht="11.25">
      <c r="A24" s="29"/>
      <c r="G24" s="3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30" customFormat="1" ht="11.25">
      <c r="A25" s="29"/>
      <c r="G25" s="31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s="30" customFormat="1" ht="11.25">
      <c r="A26" s="29"/>
      <c r="G26" s="31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30" customFormat="1" ht="11.25">
      <c r="A27" s="29"/>
      <c r="G27" s="3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30" customFormat="1" ht="11.25">
      <c r="A28" s="29"/>
      <c r="G28" s="3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s="30" customFormat="1" ht="11.25">
      <c r="A29" s="29"/>
      <c r="G29" s="31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s="30" customFormat="1" ht="11.25">
      <c r="A30" s="29"/>
      <c r="G30" s="3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30" customFormat="1" ht="11.25">
      <c r="A31" s="29"/>
      <c r="G31" s="3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30" customFormat="1" ht="11.25">
      <c r="A32" s="29"/>
      <c r="G32" s="31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30" customFormat="1" ht="11.25">
      <c r="A33" s="29"/>
      <c r="G33" s="31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30" customFormat="1" ht="11.25">
      <c r="A34" s="29"/>
      <c r="G34" s="3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30" customFormat="1" ht="11.25">
      <c r="A35" s="29"/>
      <c r="G35" s="31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30" customFormat="1" ht="11.25">
      <c r="A36" s="29"/>
      <c r="G36" s="31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30" customFormat="1" ht="11.25">
      <c r="A37" s="29"/>
      <c r="G37" s="3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s="30" customFormat="1" ht="11.25">
      <c r="A38" s="29"/>
      <c r="G38" s="31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s="30" customFormat="1" ht="11.25">
      <c r="A39" s="29"/>
      <c r="G39" s="31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30" customFormat="1" ht="11.25">
      <c r="A40" s="29"/>
      <c r="G40" s="31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30" customFormat="1" ht="11.25">
      <c r="A41" s="29"/>
      <c r="G41" s="31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s="30" customFormat="1" ht="11.25">
      <c r="A42" s="29"/>
      <c r="G42" s="31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30" customFormat="1" ht="11.25">
      <c r="A43" s="29"/>
      <c r="G43" s="31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30" customFormat="1" ht="11.25">
      <c r="A44" s="29"/>
      <c r="G44" s="31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30" customFormat="1" ht="11.25">
      <c r="A45" s="29"/>
      <c r="G45" s="31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s="30" customFormat="1" ht="11.25">
      <c r="A46" s="29"/>
      <c r="G46" s="31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s="30" customFormat="1" ht="11.25">
      <c r="A47" s="29"/>
      <c r="G47" s="3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s="30" customFormat="1" ht="11.25">
      <c r="A48" s="29"/>
      <c r="G48" s="3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s="30" customFormat="1" ht="11.25">
      <c r="A49" s="29"/>
      <c r="G49" s="3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30" customFormat="1" ht="11.25">
      <c r="A50" s="29"/>
      <c r="G50" s="3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s="30" customFormat="1" ht="11.25">
      <c r="A51" s="29"/>
      <c r="G51" s="3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s="30" customFormat="1" ht="11.25">
      <c r="A52" s="29"/>
      <c r="G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s="30" customFormat="1" ht="11.25">
      <c r="A53" s="29"/>
      <c r="G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s="30" customFormat="1" ht="11.25">
      <c r="A54" s="29"/>
      <c r="G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s="30" customFormat="1" ht="11.25">
      <c r="A55" s="29"/>
      <c r="G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s="30" customFormat="1" ht="11.25">
      <c r="A56" s="29"/>
      <c r="G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s="30" customFormat="1" ht="11.25">
      <c r="A57" s="29"/>
      <c r="G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s="30" customFormat="1" ht="11.25">
      <c r="A58" s="29"/>
      <c r="G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s="30" customFormat="1" ht="11.25">
      <c r="A59" s="29"/>
      <c r="G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s="30" customFormat="1" ht="11.25">
      <c r="A60" s="29"/>
      <c r="G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s="30" customFormat="1" ht="11.25">
      <c r="A61" s="29"/>
      <c r="G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s="30" customFormat="1" ht="11.25">
      <c r="A62" s="29"/>
      <c r="G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30" customFormat="1" ht="11.25">
      <c r="A63" s="29"/>
      <c r="G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s="30" customFormat="1" ht="11.25">
      <c r="A64" s="29"/>
      <c r="G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s="30" customFormat="1" ht="11.25">
      <c r="A65" s="29"/>
      <c r="G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s="30" customFormat="1" ht="11.25">
      <c r="A66" s="29"/>
      <c r="G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s="30" customFormat="1" ht="11.25">
      <c r="A67" s="29"/>
      <c r="G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s="30" customFormat="1" ht="11.25">
      <c r="A68" s="29"/>
      <c r="G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s="30" customFormat="1" ht="11.25">
      <c r="A69" s="29"/>
      <c r="G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s="30" customFormat="1" ht="11.25">
      <c r="A70" s="29"/>
      <c r="G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s="30" customFormat="1" ht="11.25">
      <c r="A71" s="29"/>
      <c r="G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s="30" customFormat="1" ht="11.25">
      <c r="A72" s="29"/>
      <c r="G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s="30" customFormat="1" ht="11.25">
      <c r="A73" s="29"/>
      <c r="G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30" customFormat="1" ht="11.25">
      <c r="A74" s="29"/>
      <c r="G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s="30" customFormat="1" ht="11.25">
      <c r="A75" s="29"/>
      <c r="G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s="30" customFormat="1" ht="11.25">
      <c r="A76" s="29"/>
      <c r="G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s="30" customFormat="1" ht="11.25">
      <c r="A77" s="29"/>
      <c r="G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s="30" customFormat="1" ht="11.25">
      <c r="A78" s="29"/>
      <c r="G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:30" s="30" customFormat="1" ht="11.25">
      <c r="A79" s="29"/>
      <c r="G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s="30" customFormat="1" ht="11.25">
      <c r="A80" s="29"/>
      <c r="G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s="30" customFormat="1" ht="11.25">
      <c r="A81" s="29"/>
      <c r="G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s="30" customFormat="1" ht="11.25">
      <c r="A82" s="29"/>
      <c r="G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s="30" customFormat="1" ht="11.25">
      <c r="A83" s="29"/>
      <c r="G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s="30" customFormat="1" ht="11.25">
      <c r="A84" s="29"/>
      <c r="G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:30" s="30" customFormat="1" ht="11.25">
      <c r="A85" s="29"/>
      <c r="G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s="30" customFormat="1" ht="11.25">
      <c r="A86" s="29"/>
      <c r="G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0" s="30" customFormat="1" ht="11.25">
      <c r="A87" s="29"/>
      <c r="G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:30" s="30" customFormat="1" ht="11.25">
      <c r="A88" s="29"/>
      <c r="G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s="30" customFormat="1" ht="11.25">
      <c r="A89" s="29"/>
      <c r="G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:30" s="30" customFormat="1" ht="11.25">
      <c r="A90" s="29"/>
      <c r="G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:30" s="30" customFormat="1" ht="11.25">
      <c r="A91" s="29"/>
      <c r="G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s="30" customFormat="1" ht="11.25">
      <c r="A92" s="29"/>
      <c r="G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0" s="30" customFormat="1" ht="11.25">
      <c r="A93" s="29"/>
      <c r="G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s="30" customFormat="1" ht="11.25">
      <c r="A94" s="29"/>
      <c r="G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s="30" customFormat="1" ht="11.25">
      <c r="A95" s="29"/>
      <c r="G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30" customFormat="1" ht="11.25">
      <c r="A96" s="29"/>
      <c r="G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s="30" customFormat="1" ht="11.25">
      <c r="A97" s="29"/>
      <c r="G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:30" s="30" customFormat="1" ht="11.25">
      <c r="A98" s="29"/>
      <c r="G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:30" s="30" customFormat="1" ht="11.25">
      <c r="A99" s="29"/>
      <c r="G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:30" s="30" customFormat="1" ht="11.25">
      <c r="A100" s="29"/>
      <c r="G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:30" s="30" customFormat="1" ht="11.25">
      <c r="A101" s="29"/>
      <c r="G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:30" s="30" customFormat="1" ht="11.25">
      <c r="A102" s="29"/>
      <c r="G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30" customFormat="1" ht="11.25">
      <c r="A103" s="29"/>
      <c r="G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s="30" customFormat="1" ht="11.25">
      <c r="A104" s="29"/>
      <c r="G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:30" s="30" customFormat="1" ht="11.25">
      <c r="A105" s="29"/>
      <c r="G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:30" s="30" customFormat="1" ht="11.25">
      <c r="A106" s="29"/>
      <c r="G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s="30" customFormat="1" ht="11.25">
      <c r="A107" s="29"/>
      <c r="G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 s="30" customFormat="1" ht="11.25">
      <c r="A108" s="29"/>
      <c r="G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s="30" customFormat="1" ht="11.25">
      <c r="A109" s="29"/>
      <c r="G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s="30" customFormat="1" ht="11.25">
      <c r="A110" s="29"/>
      <c r="G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s="30" customFormat="1" ht="11.25">
      <c r="A111" s="29"/>
      <c r="G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:30" s="30" customFormat="1" ht="11.25">
      <c r="A112" s="29"/>
      <c r="G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:30" s="30" customFormat="1" ht="11.25">
      <c r="A113" s="29"/>
      <c r="G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:30" s="30" customFormat="1" ht="11.25">
      <c r="A114" s="29"/>
      <c r="G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:30" s="30" customFormat="1" ht="11.25">
      <c r="A115" s="29"/>
      <c r="G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:30" s="30" customFormat="1" ht="11.25">
      <c r="A116" s="29"/>
      <c r="G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:30" s="30" customFormat="1" ht="11.25">
      <c r="A117" s="29"/>
      <c r="G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:30" s="30" customFormat="1" ht="11.25">
      <c r="A118" s="29"/>
      <c r="G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:30" s="30" customFormat="1" ht="11.25">
      <c r="A119" s="29"/>
      <c r="G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:30" s="30" customFormat="1" ht="11.25">
      <c r="A120" s="29"/>
      <c r="G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:30" s="30" customFormat="1" ht="11.25">
      <c r="A121" s="29"/>
      <c r="G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3:9" ht="11.25">
      <c r="C122" s="30"/>
      <c r="D122" s="30"/>
      <c r="E122" s="30"/>
      <c r="F122" s="30"/>
      <c r="G122" s="31"/>
      <c r="H122" s="30"/>
      <c r="I122" s="30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BA133"/>
  <sheetViews>
    <sheetView workbookViewId="0" topLeftCell="A1">
      <selection activeCell="A20" sqref="A1:I20"/>
    </sheetView>
  </sheetViews>
  <sheetFormatPr defaultColWidth="9.00390625" defaultRowHeight="12.75"/>
  <cols>
    <col min="1" max="1" width="10.875" style="6" customWidth="1"/>
    <col min="2" max="2" width="9.1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2.25390625" style="15" customWidth="1"/>
    <col min="10" max="53" width="9.125" style="12" customWidth="1"/>
    <col min="54" max="16384" width="9.125" style="2" customWidth="1"/>
  </cols>
  <sheetData>
    <row r="1" spans="1:10" ht="30.75" customHeigh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60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61"/>
    </row>
    <row r="3" spans="1:53" s="4" customFormat="1" ht="12.75" customHeight="1">
      <c r="A3" s="36">
        <v>141341.04</v>
      </c>
      <c r="B3" s="4">
        <v>2806.2</v>
      </c>
      <c r="C3" s="36">
        <v>4.01</v>
      </c>
      <c r="D3" s="36">
        <f>B3*C3*12</f>
        <v>135034.34399999998</v>
      </c>
      <c r="E3" s="36">
        <f>A3+D3</f>
        <v>276375.38399999996</v>
      </c>
      <c r="F3" s="46">
        <v>1</v>
      </c>
      <c r="G3" s="49" t="s">
        <v>141</v>
      </c>
      <c r="H3" s="36">
        <v>5838.04</v>
      </c>
      <c r="I3" s="64"/>
      <c r="J3" s="6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12.75">
      <c r="A4" s="36"/>
      <c r="B4" s="36"/>
      <c r="C4" s="36"/>
      <c r="D4" s="36"/>
      <c r="E4" s="36"/>
      <c r="F4" s="46">
        <v>2</v>
      </c>
      <c r="G4" s="49" t="s">
        <v>23</v>
      </c>
      <c r="H4" s="36">
        <v>2528</v>
      </c>
      <c r="I4" s="64"/>
      <c r="J4" s="6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6"/>
      <c r="B5" s="36"/>
      <c r="C5" s="36"/>
      <c r="D5" s="36"/>
      <c r="E5" s="36"/>
      <c r="F5" s="46">
        <v>3</v>
      </c>
      <c r="G5" s="49" t="s">
        <v>134</v>
      </c>
      <c r="H5" s="36">
        <v>2429</v>
      </c>
      <c r="I5" s="64"/>
      <c r="J5" s="6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6"/>
      <c r="B6" s="36"/>
      <c r="C6" s="36"/>
      <c r="D6" s="36"/>
      <c r="E6" s="36"/>
      <c r="F6" s="46">
        <v>4</v>
      </c>
      <c r="G6" s="49" t="s">
        <v>274</v>
      </c>
      <c r="H6" s="36">
        <v>1455</v>
      </c>
      <c r="I6" s="64"/>
      <c r="J6" s="6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6"/>
      <c r="B7" s="36"/>
      <c r="C7" s="36"/>
      <c r="D7" s="36"/>
      <c r="E7" s="36"/>
      <c r="F7" s="46">
        <v>5</v>
      </c>
      <c r="G7" s="49" t="s">
        <v>27</v>
      </c>
      <c r="H7" s="36">
        <v>8000</v>
      </c>
      <c r="I7" s="64"/>
      <c r="J7" s="6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2.75">
      <c r="A8" s="36"/>
      <c r="B8" s="36"/>
      <c r="C8" s="36"/>
      <c r="D8" s="36"/>
      <c r="E8" s="36"/>
      <c r="F8" s="46">
        <v>6</v>
      </c>
      <c r="G8" s="49" t="s">
        <v>81</v>
      </c>
      <c r="H8" s="36">
        <v>2041</v>
      </c>
      <c r="I8" s="64"/>
      <c r="J8" s="6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12.75">
      <c r="A9" s="36"/>
      <c r="B9" s="36"/>
      <c r="C9" s="36"/>
      <c r="D9" s="36"/>
      <c r="E9" s="36"/>
      <c r="F9" s="46">
        <v>7</v>
      </c>
      <c r="G9" s="49" t="s">
        <v>275</v>
      </c>
      <c r="H9" s="36">
        <v>3832</v>
      </c>
      <c r="I9" s="64"/>
      <c r="J9" s="6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12.75">
      <c r="A10" s="36"/>
      <c r="B10" s="36"/>
      <c r="C10" s="36"/>
      <c r="D10" s="36"/>
      <c r="E10" s="36"/>
      <c r="F10" s="46">
        <v>8</v>
      </c>
      <c r="G10" s="49" t="s">
        <v>88</v>
      </c>
      <c r="H10" s="36">
        <v>136028</v>
      </c>
      <c r="I10" s="64"/>
      <c r="J10" s="6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12.75">
      <c r="A11" s="36"/>
      <c r="B11" s="36"/>
      <c r="C11" s="36"/>
      <c r="D11" s="36"/>
      <c r="E11" s="36"/>
      <c r="F11" s="46">
        <v>9</v>
      </c>
      <c r="G11" s="49" t="s">
        <v>298</v>
      </c>
      <c r="H11" s="36">
        <v>1842.03</v>
      </c>
      <c r="I11" s="36"/>
      <c r="J11" s="6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6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4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6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4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6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4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62"/>
      <c r="K15" s="47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4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4" customFormat="1" ht="12.75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4" customFormat="1" ht="12.75">
      <c r="A18" s="36"/>
      <c r="B18" s="36"/>
      <c r="C18" s="36"/>
      <c r="D18" s="36"/>
      <c r="E18" s="36"/>
      <c r="F18" s="46"/>
      <c r="G18" s="49"/>
      <c r="H18" s="36"/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4" customFormat="1" ht="25.5">
      <c r="A19" s="36"/>
      <c r="B19" s="36"/>
      <c r="C19" s="36"/>
      <c r="D19" s="36"/>
      <c r="E19" s="36"/>
      <c r="F19" s="36"/>
      <c r="G19" s="49" t="s">
        <v>173</v>
      </c>
      <c r="H19" s="36">
        <v>1701.23</v>
      </c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7" customFormat="1" ht="12.75">
      <c r="A20" s="36"/>
      <c r="B20" s="36"/>
      <c r="C20" s="36"/>
      <c r="D20" s="36"/>
      <c r="E20" s="36"/>
      <c r="F20" s="36"/>
      <c r="G20" s="37" t="s">
        <v>153</v>
      </c>
      <c r="H20" s="36">
        <f>SUM(H3:H19)</f>
        <v>165694.30000000002</v>
      </c>
      <c r="I20" s="36">
        <f>E3-H20</f>
        <v>110681.08399999994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G23" s="49" t="s">
        <v>176</v>
      </c>
      <c r="H23" s="36">
        <v>2300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X74"/>
  <sheetViews>
    <sheetView workbookViewId="0" topLeftCell="A1">
      <selection activeCell="H25" sqref="H25"/>
    </sheetView>
  </sheetViews>
  <sheetFormatPr defaultColWidth="9.00390625" defaultRowHeight="12.75"/>
  <cols>
    <col min="1" max="1" width="11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1.125" style="2" customWidth="1"/>
    <col min="9" max="9" width="12.375" style="15" customWidth="1"/>
    <col min="10" max="24" width="9.125" style="12" customWidth="1"/>
    <col min="25" max="16384" width="9.125" style="2" customWidth="1"/>
  </cols>
  <sheetData>
    <row r="1" spans="1:10" ht="24" customHeight="1">
      <c r="A1" s="75" t="s">
        <v>50</v>
      </c>
      <c r="B1" s="76"/>
      <c r="C1" s="76"/>
      <c r="D1" s="76"/>
      <c r="E1" s="76"/>
      <c r="F1" s="76"/>
      <c r="G1" s="76"/>
      <c r="H1" s="76"/>
      <c r="I1" s="76"/>
      <c r="J1" s="60"/>
    </row>
    <row r="2" spans="1:9" ht="63.75">
      <c r="A2" s="5" t="s">
        <v>148</v>
      </c>
      <c r="B2" s="1" t="s">
        <v>144</v>
      </c>
      <c r="C2" s="1" t="s">
        <v>150</v>
      </c>
      <c r="D2" s="1" t="s">
        <v>171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155</v>
      </c>
    </row>
    <row r="3" spans="1:24" s="4" customFormat="1" ht="26.25" customHeight="1">
      <c r="A3" s="36">
        <v>204878.16</v>
      </c>
      <c r="B3" s="4">
        <v>4187</v>
      </c>
      <c r="C3" s="36">
        <v>4.01</v>
      </c>
      <c r="D3" s="36">
        <f>B3*C3*12</f>
        <v>201478.44</v>
      </c>
      <c r="E3" s="36">
        <f>A3+D3</f>
        <v>406356.6</v>
      </c>
      <c r="F3" s="46">
        <v>1</v>
      </c>
      <c r="G3" s="49" t="s">
        <v>24</v>
      </c>
      <c r="H3" s="36">
        <v>1694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" customFormat="1" ht="25.5">
      <c r="A4" s="36"/>
      <c r="B4" s="36"/>
      <c r="C4" s="36"/>
      <c r="D4" s="36"/>
      <c r="E4" s="36"/>
      <c r="F4" s="46">
        <v>2</v>
      </c>
      <c r="G4" s="49" t="s">
        <v>276</v>
      </c>
      <c r="H4" s="36">
        <v>7626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4" customFormat="1" ht="12.75">
      <c r="A5" s="36"/>
      <c r="B5" s="36"/>
      <c r="C5" s="46"/>
      <c r="D5" s="36"/>
      <c r="E5" s="36"/>
      <c r="F5" s="46">
        <v>3</v>
      </c>
      <c r="G5" s="49" t="s">
        <v>93</v>
      </c>
      <c r="H5" s="36">
        <v>3058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4" customFormat="1" ht="12.75">
      <c r="A6" s="36"/>
      <c r="B6" s="36"/>
      <c r="C6" s="36"/>
      <c r="D6" s="36"/>
      <c r="E6" s="36"/>
      <c r="F6" s="46">
        <v>4</v>
      </c>
      <c r="G6" s="49" t="s">
        <v>89</v>
      </c>
      <c r="H6" s="36">
        <v>614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4" customFormat="1" ht="25.5">
      <c r="A7" s="36"/>
      <c r="B7" s="36"/>
      <c r="C7" s="36"/>
      <c r="D7" s="36"/>
      <c r="E7" s="36"/>
      <c r="F7" s="46">
        <v>5</v>
      </c>
      <c r="G7" s="49" t="s">
        <v>297</v>
      </c>
      <c r="H7" s="36">
        <v>331727</v>
      </c>
      <c r="I7" s="64"/>
      <c r="J7" s="41"/>
      <c r="K7" s="4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4" customFormat="1" ht="12.75">
      <c r="A8" s="36"/>
      <c r="B8" s="36"/>
      <c r="C8" s="36"/>
      <c r="D8" s="36"/>
      <c r="E8" s="36"/>
      <c r="F8" s="46">
        <v>6</v>
      </c>
      <c r="G8" s="49" t="s">
        <v>291</v>
      </c>
      <c r="H8" s="36">
        <v>2761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4" customFormat="1" ht="12.75">
      <c r="A9" s="36"/>
      <c r="B9" s="36"/>
      <c r="C9" s="36"/>
      <c r="D9" s="36"/>
      <c r="E9" s="36"/>
      <c r="F9" s="46">
        <v>7</v>
      </c>
      <c r="G9" s="49" t="s">
        <v>298</v>
      </c>
      <c r="H9" s="36">
        <v>1842.03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4" customFormat="1" ht="12.75">
      <c r="A10" s="36"/>
      <c r="B10" s="36"/>
      <c r="C10" s="36"/>
      <c r="D10" s="36"/>
      <c r="E10" s="36"/>
      <c r="F10" s="46">
        <v>8</v>
      </c>
      <c r="G10" s="49"/>
      <c r="H10" s="36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4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4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4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22" customFormat="1" ht="12.75">
      <c r="A15" s="53"/>
      <c r="B15" s="53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25.5">
      <c r="A16" s="53"/>
      <c r="B16" s="53"/>
      <c r="C16" s="36"/>
      <c r="D16" s="36"/>
      <c r="E16" s="36"/>
      <c r="F16" s="46">
        <v>14</v>
      </c>
      <c r="G16" s="49" t="s">
        <v>173</v>
      </c>
      <c r="H16" s="36">
        <v>6445.35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12.75">
      <c r="A17" s="53"/>
      <c r="B17" s="53"/>
      <c r="C17" s="36"/>
      <c r="D17" s="36"/>
      <c r="E17" s="36"/>
      <c r="F17" s="36"/>
      <c r="G17" s="37" t="s">
        <v>153</v>
      </c>
      <c r="H17" s="36">
        <f>SUM(H3:H16)</f>
        <v>355767.38</v>
      </c>
      <c r="I17" s="36">
        <f>E3-H17</f>
        <v>50589.21999999997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12.75">
      <c r="A23" s="12"/>
      <c r="G23" s="14"/>
      <c r="H23" s="13" t="s">
        <v>172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12.75">
      <c r="A24" s="12"/>
      <c r="G24" s="14"/>
      <c r="H24" s="36" t="s">
        <v>172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12.75">
      <c r="A25" s="12"/>
      <c r="G25" s="14"/>
      <c r="H25" s="13" t="s">
        <v>172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3:9" ht="12.75">
      <c r="C71" s="13"/>
      <c r="D71" s="13"/>
      <c r="E71" s="13"/>
      <c r="F71" s="13"/>
      <c r="G71" s="14"/>
      <c r="H71" s="13"/>
      <c r="I71" s="13"/>
    </row>
    <row r="72" spans="3:9" ht="12.75">
      <c r="C72" s="13"/>
      <c r="D72" s="13"/>
      <c r="E72" s="13"/>
      <c r="F72" s="13"/>
      <c r="G72" s="14"/>
      <c r="H72" s="13"/>
      <c r="I72" s="13"/>
    </row>
    <row r="73" spans="3:9" ht="12.75">
      <c r="C73" s="13"/>
      <c r="D73" s="13"/>
      <c r="E73" s="13"/>
      <c r="F73" s="13"/>
      <c r="G73" s="14"/>
      <c r="H73" s="13"/>
      <c r="I73" s="13"/>
    </row>
    <row r="74" spans="3:9" ht="12.75">
      <c r="C74" s="13"/>
      <c r="D74" s="13"/>
      <c r="E74" s="13"/>
      <c r="F74" s="13"/>
      <c r="G74" s="14"/>
      <c r="H74" s="13"/>
      <c r="I74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AQ420"/>
  <sheetViews>
    <sheetView workbookViewId="0" topLeftCell="A1">
      <selection activeCell="A20" sqref="A1:I20"/>
    </sheetView>
  </sheetViews>
  <sheetFormatPr defaultColWidth="9.00390625" defaultRowHeight="12.75"/>
  <cols>
    <col min="1" max="1" width="12.125" style="6" customWidth="1"/>
    <col min="2" max="2" width="7.6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1.00390625" style="15" customWidth="1"/>
    <col min="10" max="43" width="9.125" style="12" customWidth="1"/>
    <col min="44" max="16384" width="9.125" style="2" customWidth="1"/>
  </cols>
  <sheetData>
    <row r="1" spans="1:9" ht="19.5" customHeight="1">
      <c r="A1" s="69" t="s">
        <v>51</v>
      </c>
      <c r="B1" s="77"/>
      <c r="C1" s="77"/>
      <c r="D1" s="77"/>
      <c r="E1" s="77"/>
      <c r="F1" s="77"/>
      <c r="G1" s="77"/>
      <c r="H1" s="77"/>
      <c r="I1" s="78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43" s="4" customFormat="1" ht="12.75" customHeight="1">
      <c r="A3" s="36">
        <v>-4233.29</v>
      </c>
      <c r="B3" s="4">
        <v>2555.1</v>
      </c>
      <c r="C3" s="36">
        <v>4.01</v>
      </c>
      <c r="D3" s="36">
        <f>B3*C3*12</f>
        <v>122951.41199999998</v>
      </c>
      <c r="E3" s="36">
        <f>A3+D3</f>
        <v>118718.12199999999</v>
      </c>
      <c r="F3" s="46">
        <v>1</v>
      </c>
      <c r="G3" s="49" t="s">
        <v>1</v>
      </c>
      <c r="H3" s="36">
        <v>885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25.5">
      <c r="A4" s="36"/>
      <c r="B4" s="36"/>
      <c r="C4" s="36"/>
      <c r="D4" s="36"/>
      <c r="E4" s="36"/>
      <c r="F4" s="46">
        <v>2</v>
      </c>
      <c r="G4" s="49" t="s">
        <v>2</v>
      </c>
      <c r="H4" s="36">
        <v>8526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25.5">
      <c r="A5" s="36"/>
      <c r="B5" s="36"/>
      <c r="C5" s="36"/>
      <c r="D5" s="36"/>
      <c r="E5" s="36"/>
      <c r="F5" s="46">
        <v>3</v>
      </c>
      <c r="G5" s="49" t="s">
        <v>277</v>
      </c>
      <c r="H5" s="36">
        <v>1500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27" customHeight="1">
      <c r="A6" s="36"/>
      <c r="B6" s="36"/>
      <c r="C6" s="36"/>
      <c r="D6" s="36"/>
      <c r="E6" s="36"/>
      <c r="F6" s="46">
        <v>4</v>
      </c>
      <c r="G6" s="49" t="s">
        <v>118</v>
      </c>
      <c r="H6" s="36">
        <v>8161.5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25.5">
      <c r="A7" s="36"/>
      <c r="B7" s="36"/>
      <c r="C7" s="36"/>
      <c r="D7" s="36"/>
      <c r="E7" s="36"/>
      <c r="F7" s="46">
        <v>5</v>
      </c>
      <c r="G7" s="49" t="s">
        <v>119</v>
      </c>
      <c r="H7" s="36">
        <v>7350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25.5">
      <c r="A8" s="36"/>
      <c r="B8" s="36"/>
      <c r="C8" s="36"/>
      <c r="D8" s="36"/>
      <c r="E8" s="36"/>
      <c r="F8" s="46">
        <v>6</v>
      </c>
      <c r="G8" s="49" t="s">
        <v>278</v>
      </c>
      <c r="H8" s="36">
        <v>11745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6"/>
      <c r="B9" s="36"/>
      <c r="C9" s="36"/>
      <c r="D9" s="36"/>
      <c r="E9" s="36"/>
      <c r="F9" s="46">
        <v>7</v>
      </c>
      <c r="G9" s="49" t="s">
        <v>197</v>
      </c>
      <c r="H9" s="36">
        <v>3477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25.5">
      <c r="A10" s="36"/>
      <c r="B10" s="36"/>
      <c r="C10" s="36"/>
      <c r="D10" s="36"/>
      <c r="E10" s="36"/>
      <c r="F10" s="46">
        <v>8</v>
      </c>
      <c r="G10" s="49" t="s">
        <v>84</v>
      </c>
      <c r="H10" s="36">
        <v>21323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7" customFormat="1" ht="12.75">
      <c r="A11" s="36"/>
      <c r="B11" s="36"/>
      <c r="C11" s="36"/>
      <c r="D11" s="36"/>
      <c r="E11" s="36"/>
      <c r="F11" s="46">
        <v>9</v>
      </c>
      <c r="G11" s="49" t="s">
        <v>122</v>
      </c>
      <c r="H11" s="36">
        <v>34045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2.75">
      <c r="A12" s="36"/>
      <c r="B12" s="36"/>
      <c r="C12" s="36"/>
      <c r="D12" s="36"/>
      <c r="E12" s="36"/>
      <c r="F12" s="46">
        <v>10</v>
      </c>
      <c r="G12" s="49" t="s">
        <v>224</v>
      </c>
      <c r="H12" s="36">
        <v>1664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36"/>
      <c r="B16" s="36"/>
      <c r="C16" s="36"/>
      <c r="D16" s="36"/>
      <c r="E16" s="36"/>
      <c r="F16" s="46"/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36"/>
      <c r="B17" s="36"/>
      <c r="C17" s="36"/>
      <c r="D17" s="36"/>
      <c r="E17" s="36"/>
      <c r="F17" s="36"/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36"/>
      <c r="B18" s="36"/>
      <c r="C18" s="36"/>
      <c r="D18" s="36"/>
      <c r="E18" s="36"/>
      <c r="F18" s="36"/>
      <c r="G18" s="49"/>
      <c r="H18" s="36"/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25.5">
      <c r="A19" s="36"/>
      <c r="B19" s="36"/>
      <c r="C19" s="36"/>
      <c r="D19" s="36"/>
      <c r="E19" s="36"/>
      <c r="F19" s="36"/>
      <c r="G19" s="49" t="s">
        <v>173</v>
      </c>
      <c r="H19" s="36"/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36"/>
      <c r="B20" s="36"/>
      <c r="C20" s="36"/>
      <c r="D20" s="36"/>
      <c r="E20" s="36"/>
      <c r="F20" s="36"/>
      <c r="G20" s="37" t="s">
        <v>153</v>
      </c>
      <c r="H20" s="36">
        <f>SUM(H3:H19)</f>
        <v>98676.5</v>
      </c>
      <c r="I20" s="36">
        <f>E3-H20</f>
        <v>20041.62199999999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B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B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B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43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</row>
    <row r="403" spans="1:43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</row>
    <row r="404" spans="1:43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</row>
    <row r="405" spans="1:43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</row>
    <row r="406" spans="1:43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</row>
    <row r="409" spans="1:9" ht="12.75">
      <c r="A409" s="12"/>
      <c r="B409" s="13"/>
      <c r="C409" s="13"/>
      <c r="D409" s="13"/>
      <c r="E409" s="13"/>
      <c r="F409" s="13"/>
      <c r="G409" s="14"/>
      <c r="H409" s="13"/>
      <c r="I409" s="13"/>
    </row>
    <row r="410" spans="1:9" ht="12.75">
      <c r="A410" s="12"/>
      <c r="B410" s="13"/>
      <c r="C410" s="13"/>
      <c r="D410" s="13"/>
      <c r="E410" s="13"/>
      <c r="F410" s="13"/>
      <c r="G410" s="14"/>
      <c r="H410" s="13"/>
      <c r="I410" s="13"/>
    </row>
    <row r="411" spans="1:9" ht="12.75">
      <c r="A411" s="12"/>
      <c r="B411" s="13"/>
      <c r="C411" s="13"/>
      <c r="D411" s="13"/>
      <c r="E411" s="13"/>
      <c r="F411" s="13"/>
      <c r="G411" s="14"/>
      <c r="H411" s="13"/>
      <c r="I411" s="13"/>
    </row>
    <row r="412" spans="1:9" ht="12.75">
      <c r="A412" s="12"/>
      <c r="B412" s="13"/>
      <c r="C412" s="13"/>
      <c r="D412" s="13"/>
      <c r="E412" s="13"/>
      <c r="F412" s="13"/>
      <c r="G412" s="14"/>
      <c r="H412" s="13"/>
      <c r="I412" s="13"/>
    </row>
    <row r="413" spans="1:9" ht="12.75">
      <c r="A413" s="12"/>
      <c r="B413" s="13"/>
      <c r="C413" s="13"/>
      <c r="D413" s="13"/>
      <c r="E413" s="13"/>
      <c r="F413" s="13"/>
      <c r="G413" s="14"/>
      <c r="H413" s="13"/>
      <c r="I413" s="13"/>
    </row>
    <row r="414" spans="1:9" ht="12.75">
      <c r="A414" s="12"/>
      <c r="B414" s="13"/>
      <c r="C414" s="13"/>
      <c r="D414" s="13"/>
      <c r="E414" s="13"/>
      <c r="F414" s="13"/>
      <c r="G414" s="14"/>
      <c r="H414" s="13"/>
      <c r="I414" s="13"/>
    </row>
    <row r="415" spans="1:9" ht="12.75">
      <c r="A415" s="12"/>
      <c r="B415" s="13"/>
      <c r="C415" s="13"/>
      <c r="D415" s="13"/>
      <c r="E415" s="13"/>
      <c r="F415" s="13"/>
      <c r="G415" s="14"/>
      <c r="H415" s="13"/>
      <c r="I415" s="13"/>
    </row>
    <row r="416" spans="1:9" ht="12.75">
      <c r="A416" s="12"/>
      <c r="B416" s="13"/>
      <c r="C416" s="13"/>
      <c r="D416" s="13"/>
      <c r="E416" s="13"/>
      <c r="F416" s="13"/>
      <c r="G416" s="14"/>
      <c r="H416" s="13"/>
      <c r="I416" s="13"/>
    </row>
    <row r="417" spans="1:9" ht="12.75">
      <c r="A417" s="12"/>
      <c r="B417" s="13"/>
      <c r="C417" s="13"/>
      <c r="D417" s="13"/>
      <c r="E417" s="13"/>
      <c r="F417" s="13"/>
      <c r="G417" s="14"/>
      <c r="H417" s="13"/>
      <c r="I417" s="13"/>
    </row>
    <row r="418" spans="1:2" ht="12.75">
      <c r="A418" s="12"/>
      <c r="B418" s="13"/>
    </row>
    <row r="419" spans="1:2" ht="12.75">
      <c r="A419" s="12"/>
      <c r="B419" s="13"/>
    </row>
    <row r="420" spans="1:2" ht="12.75">
      <c r="A420" s="12"/>
      <c r="B420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AT263"/>
  <sheetViews>
    <sheetView workbookViewId="0" topLeftCell="A1">
      <selection activeCell="G6" sqref="G6"/>
    </sheetView>
  </sheetViews>
  <sheetFormatPr defaultColWidth="9.00390625" defaultRowHeight="12.75"/>
  <cols>
    <col min="1" max="1" width="12.625" style="6" customWidth="1"/>
    <col min="2" max="2" width="7.375" style="2" customWidth="1"/>
    <col min="3" max="3" width="9.125" style="2" customWidth="1"/>
    <col min="4" max="4" width="10.875" style="2" customWidth="1"/>
    <col min="5" max="5" width="9.125" style="2" customWidth="1"/>
    <col min="6" max="6" width="4.375" style="2" customWidth="1"/>
    <col min="7" max="7" width="37.375" style="3" customWidth="1"/>
    <col min="8" max="8" width="10.125" style="2" customWidth="1"/>
    <col min="9" max="9" width="9.625" style="15" customWidth="1"/>
    <col min="10" max="46" width="9.125" style="12" customWidth="1"/>
    <col min="47" max="16384" width="9.125" style="2" customWidth="1"/>
  </cols>
  <sheetData>
    <row r="1" spans="1:10" ht="23.25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60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46" s="4" customFormat="1" ht="12.75" customHeight="1">
      <c r="A3" s="36">
        <v>-6545.6</v>
      </c>
      <c r="B3" s="4">
        <v>3405.4</v>
      </c>
      <c r="C3" s="36">
        <v>4.01</v>
      </c>
      <c r="D3" s="36">
        <f>B3*C3*12</f>
        <v>163867.848</v>
      </c>
      <c r="E3" s="36">
        <f>A3+D3</f>
        <v>157322.248</v>
      </c>
      <c r="F3" s="46">
        <v>1</v>
      </c>
      <c r="G3" s="49" t="s">
        <v>198</v>
      </c>
      <c r="H3" s="36">
        <v>3271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4" customFormat="1" ht="12.75">
      <c r="A4" s="36"/>
      <c r="B4" s="36"/>
      <c r="C4" s="36"/>
      <c r="D4" s="36"/>
      <c r="E4" s="36"/>
      <c r="F4" s="46">
        <v>2</v>
      </c>
      <c r="G4" s="49" t="s">
        <v>17</v>
      </c>
      <c r="H4" s="36">
        <v>2348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4" customFormat="1" ht="25.5">
      <c r="A5" s="36"/>
      <c r="B5" s="36"/>
      <c r="C5" s="36"/>
      <c r="D5" s="36"/>
      <c r="E5" s="36"/>
      <c r="F5" s="46">
        <v>3</v>
      </c>
      <c r="G5" s="49" t="s">
        <v>279</v>
      </c>
      <c r="H5" s="36">
        <v>4000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4" customFormat="1" ht="25.5">
      <c r="A6" s="36"/>
      <c r="B6" s="36"/>
      <c r="C6" s="36"/>
      <c r="D6" s="36"/>
      <c r="E6" s="36"/>
      <c r="F6" s="46">
        <v>4</v>
      </c>
      <c r="G6" s="49" t="s">
        <v>142</v>
      </c>
      <c r="H6" s="36">
        <v>7000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4" customFormat="1" ht="12.75">
      <c r="A7" s="36"/>
      <c r="B7" s="36"/>
      <c r="C7" s="36"/>
      <c r="D7" s="36"/>
      <c r="E7" s="36"/>
      <c r="F7" s="46">
        <v>5</v>
      </c>
      <c r="G7" s="49" t="s">
        <v>18</v>
      </c>
      <c r="H7" s="36">
        <v>10472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4" customFormat="1" ht="12.75">
      <c r="A8" s="36"/>
      <c r="B8" s="36"/>
      <c r="C8" s="36"/>
      <c r="D8" s="36"/>
      <c r="E8" s="36"/>
      <c r="F8" s="46">
        <v>6</v>
      </c>
      <c r="G8" s="49" t="s">
        <v>15</v>
      </c>
      <c r="H8" s="36">
        <v>2918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4" customFormat="1" ht="12.75">
      <c r="A9" s="36"/>
      <c r="B9" s="36"/>
      <c r="C9" s="36"/>
      <c r="D9" s="36"/>
      <c r="E9" s="36"/>
      <c r="F9" s="46">
        <v>7</v>
      </c>
      <c r="G9" s="49" t="s">
        <v>97</v>
      </c>
      <c r="H9" s="36">
        <v>3961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4" customFormat="1" ht="12.75">
      <c r="A10" s="36"/>
      <c r="B10" s="36"/>
      <c r="C10" s="36"/>
      <c r="D10" s="36"/>
      <c r="E10" s="36"/>
      <c r="F10" s="46">
        <v>8</v>
      </c>
      <c r="G10" s="49" t="s">
        <v>222</v>
      </c>
      <c r="H10" s="36">
        <v>3961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4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7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17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7" customFormat="1" ht="12.75">
      <c r="A14" s="36"/>
      <c r="B14" s="36"/>
      <c r="C14" s="36"/>
      <c r="D14" s="36"/>
      <c r="E14" s="36"/>
      <c r="F14" s="46">
        <v>12</v>
      </c>
      <c r="G14" s="37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7" customFormat="1" ht="25.5">
      <c r="A15" s="36"/>
      <c r="B15" s="36"/>
      <c r="C15" s="36"/>
      <c r="D15" s="36"/>
      <c r="E15" s="36"/>
      <c r="F15" s="46">
        <v>13</v>
      </c>
      <c r="G15" s="49" t="s">
        <v>173</v>
      </c>
      <c r="H15" s="36">
        <v>142.45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7" customFormat="1" ht="12.75">
      <c r="A16" s="36"/>
      <c r="B16" s="36"/>
      <c r="C16" s="36"/>
      <c r="D16" s="36"/>
      <c r="E16" s="36"/>
      <c r="F16" s="36"/>
      <c r="G16" s="37" t="s">
        <v>153</v>
      </c>
      <c r="H16" s="36">
        <f>SUM(H3:H15)</f>
        <v>38073.45</v>
      </c>
      <c r="I16" s="36">
        <f>E3-H16</f>
        <v>119248.798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</row>
    <row r="155" spans="1:46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</row>
    <row r="156" spans="1:46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</row>
    <row r="159" spans="1:46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</row>
    <row r="160" spans="1:46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</row>
    <row r="161" spans="1:46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</row>
    <row r="162" spans="1:46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</row>
    <row r="164" spans="1:46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</row>
    <row r="165" spans="1:46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1:46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  <row r="196" spans="1:46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</row>
    <row r="199" spans="1:46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</row>
    <row r="200" spans="1:46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</row>
    <row r="201" spans="1:46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</row>
    <row r="202" spans="1:46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</row>
    <row r="220" spans="1:46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</row>
    <row r="221" spans="1:46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</row>
    <row r="226" spans="1:46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  <row r="227" spans="1:46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:46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46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</row>
    <row r="230" spans="1:46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</row>
    <row r="233" spans="1:46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</row>
    <row r="234" spans="1:46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</row>
    <row r="236" spans="1:46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</row>
    <row r="238" spans="1:46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</row>
    <row r="239" spans="1:46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</row>
    <row r="240" spans="1:46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</row>
    <row r="241" spans="1:46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</row>
    <row r="242" spans="1:46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</row>
    <row r="244" spans="1:46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</row>
    <row r="248" spans="1:46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</row>
    <row r="249" spans="1:46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</row>
    <row r="250" spans="1:46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</row>
    <row r="251" spans="1:46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</row>
    <row r="254" spans="1:46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</row>
    <row r="255" spans="1:46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</row>
    <row r="256" spans="1:46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</row>
    <row r="257" spans="1:46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</row>
    <row r="258" spans="1:46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</row>
    <row r="259" spans="1:46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</row>
    <row r="260" spans="1:46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</row>
    <row r="261" spans="1:46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</row>
    <row r="262" spans="1:46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</row>
    <row r="263" spans="1:46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AO84"/>
  <sheetViews>
    <sheetView workbookViewId="0" topLeftCell="A1">
      <selection activeCell="A13" sqref="A1:J13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7.6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11.125" style="2" customWidth="1"/>
    <col min="9" max="9" width="11.625" style="15" customWidth="1"/>
    <col min="10" max="10" width="9.125" style="12" hidden="1" customWidth="1"/>
    <col min="11" max="41" width="9.125" style="12" customWidth="1"/>
    <col min="42" max="16384" width="9.125" style="2" customWidth="1"/>
  </cols>
  <sheetData>
    <row r="1" spans="1:11" ht="23.25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60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174</v>
      </c>
      <c r="H2" s="1" t="s">
        <v>147</v>
      </c>
      <c r="I2" s="1" t="s">
        <v>155</v>
      </c>
      <c r="J2" s="16"/>
    </row>
    <row r="3" spans="1:41" s="4" customFormat="1" ht="25.5" customHeight="1">
      <c r="A3" s="36">
        <v>11595.19</v>
      </c>
      <c r="B3" s="36">
        <v>2782</v>
      </c>
      <c r="C3" s="36">
        <v>4.01</v>
      </c>
      <c r="D3" s="36">
        <f>B3*C3*12</f>
        <v>133869.84</v>
      </c>
      <c r="E3" s="36">
        <f>A3+D3</f>
        <v>145465.03</v>
      </c>
      <c r="F3" s="46">
        <v>1</v>
      </c>
      <c r="G3" s="49" t="s">
        <v>189</v>
      </c>
      <c r="H3" s="36">
        <v>2000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4" customFormat="1" ht="12.75">
      <c r="A4" s="36"/>
      <c r="B4" s="36"/>
      <c r="C4" s="36"/>
      <c r="D4" s="36"/>
      <c r="E4" s="36"/>
      <c r="F4" s="46">
        <v>2</v>
      </c>
      <c r="G4" s="49" t="s">
        <v>75</v>
      </c>
      <c r="H4" s="36">
        <v>1617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4" customFormat="1" ht="25.5">
      <c r="A5" s="36"/>
      <c r="B5" s="36"/>
      <c r="C5" s="36"/>
      <c r="D5" s="36"/>
      <c r="E5" s="36"/>
      <c r="F5" s="46">
        <v>3</v>
      </c>
      <c r="G5" s="49" t="s">
        <v>90</v>
      </c>
      <c r="H5" s="36">
        <v>25687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" customFormat="1" ht="12.75">
      <c r="A6" s="36"/>
      <c r="B6" s="36"/>
      <c r="C6" s="36"/>
      <c r="D6" s="36"/>
      <c r="E6" s="36"/>
      <c r="F6" s="46">
        <v>4</v>
      </c>
      <c r="G6" s="49" t="s">
        <v>221</v>
      </c>
      <c r="H6" s="36">
        <v>105822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4" customFormat="1" ht="12.75">
      <c r="A7" s="36"/>
      <c r="B7" s="36"/>
      <c r="C7" s="36"/>
      <c r="D7" s="36"/>
      <c r="E7" s="36"/>
      <c r="F7" s="46">
        <v>5</v>
      </c>
      <c r="G7" s="49"/>
      <c r="H7" s="36"/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4" customFormat="1" ht="12.75">
      <c r="A8" s="36"/>
      <c r="B8" s="36"/>
      <c r="C8" s="36"/>
      <c r="D8" s="36"/>
      <c r="E8" s="36"/>
      <c r="F8" s="46">
        <v>6</v>
      </c>
      <c r="G8" s="49"/>
      <c r="H8" s="36"/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4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4" customFormat="1" ht="12.75">
      <c r="A10" s="36"/>
      <c r="B10" s="36"/>
      <c r="C10" s="36"/>
      <c r="D10" s="36"/>
      <c r="E10" s="36"/>
      <c r="F10" s="46">
        <v>8</v>
      </c>
      <c r="G10" s="49"/>
      <c r="H10" s="36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7" customFormat="1" ht="12.75">
      <c r="A11" s="36"/>
      <c r="B11" s="36"/>
      <c r="C11" s="36"/>
      <c r="D11" s="36"/>
      <c r="E11" s="36"/>
      <c r="F11" s="46"/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7" customFormat="1" ht="25.5">
      <c r="A12" s="36"/>
      <c r="B12" s="36"/>
      <c r="C12" s="36"/>
      <c r="D12" s="36"/>
      <c r="E12" s="36"/>
      <c r="F12" s="36">
        <v>9</v>
      </c>
      <c r="G12" s="49" t="s">
        <v>173</v>
      </c>
      <c r="H12" s="36">
        <v>7921.38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3" customFormat="1" ht="12.75">
      <c r="A13" s="53"/>
      <c r="B13" s="53"/>
      <c r="C13" s="36"/>
      <c r="D13" s="36"/>
      <c r="E13" s="36"/>
      <c r="F13" s="36"/>
      <c r="G13" s="37" t="s">
        <v>153</v>
      </c>
      <c r="H13" s="36">
        <f>SUM(H3:H12)</f>
        <v>143047.38</v>
      </c>
      <c r="I13" s="36">
        <f>E3-H13</f>
        <v>2417.649999999994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3:9" ht="12.75">
      <c r="C84" s="13"/>
      <c r="D84" s="13"/>
      <c r="E84" s="13"/>
      <c r="F84" s="13"/>
      <c r="G84" s="14"/>
      <c r="H84" s="13"/>
      <c r="I84" s="1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AM174"/>
  <sheetViews>
    <sheetView workbookViewId="0" topLeftCell="A1">
      <selection activeCell="A19" sqref="A1:K19"/>
    </sheetView>
  </sheetViews>
  <sheetFormatPr defaultColWidth="9.00390625" defaultRowHeight="12.75"/>
  <cols>
    <col min="1" max="1" width="12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5.125" style="3" customWidth="1"/>
    <col min="8" max="8" width="11.125" style="2" customWidth="1"/>
    <col min="9" max="9" width="13.00390625" style="15" customWidth="1"/>
    <col min="10" max="10" width="0.12890625" style="12" customWidth="1"/>
    <col min="11" max="11" width="9.125" style="12" hidden="1" customWidth="1"/>
    <col min="12" max="39" width="9.125" style="12" customWidth="1"/>
    <col min="40" max="16384" width="9.125" style="2" customWidth="1"/>
  </cols>
  <sheetData>
    <row r="1" spans="1:12" ht="23.25">
      <c r="A1" s="69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60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39" s="4" customFormat="1" ht="29.25" customHeight="1">
      <c r="A3" s="36">
        <v>-27986.29</v>
      </c>
      <c r="B3" s="4">
        <v>2807.7</v>
      </c>
      <c r="C3" s="36">
        <v>4.01</v>
      </c>
      <c r="D3" s="36">
        <f>B3*C3*12</f>
        <v>135106.52399999998</v>
      </c>
      <c r="E3" s="36">
        <f>A3+D3</f>
        <v>107120.23399999997</v>
      </c>
      <c r="F3" s="46">
        <v>1</v>
      </c>
      <c r="G3" s="49" t="s">
        <v>176</v>
      </c>
      <c r="H3" s="36">
        <v>1779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4" customFormat="1" ht="25.5">
      <c r="A4" s="36"/>
      <c r="B4" s="36"/>
      <c r="C4" s="36"/>
      <c r="D4" s="36"/>
      <c r="E4" s="36"/>
      <c r="F4" s="46">
        <v>2</v>
      </c>
      <c r="G4" s="49" t="s">
        <v>280</v>
      </c>
      <c r="H4" s="36">
        <v>5500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4" customFormat="1" ht="25.5">
      <c r="A5" s="36"/>
      <c r="B5" s="36"/>
      <c r="C5" s="36"/>
      <c r="D5" s="36"/>
      <c r="E5" s="36"/>
      <c r="F5" s="46">
        <v>3</v>
      </c>
      <c r="G5" s="49" t="s">
        <v>235</v>
      </c>
      <c r="H5" s="36">
        <v>11050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4" customFormat="1" ht="12.75">
      <c r="A6" s="36"/>
      <c r="B6" s="36"/>
      <c r="C6" s="36"/>
      <c r="D6" s="36"/>
      <c r="E6" s="36"/>
      <c r="F6" s="46">
        <v>4</v>
      </c>
      <c r="G6" s="49" t="s">
        <v>281</v>
      </c>
      <c r="H6" s="36">
        <v>6039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4" customFormat="1" ht="12.75">
      <c r="A7" s="36"/>
      <c r="B7" s="36"/>
      <c r="C7" s="36"/>
      <c r="D7" s="36"/>
      <c r="E7" s="36"/>
      <c r="F7" s="46">
        <v>5</v>
      </c>
      <c r="G7" s="49" t="s">
        <v>19</v>
      </c>
      <c r="H7" s="36">
        <v>1325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4" customFormat="1" ht="12.75">
      <c r="A8" s="36"/>
      <c r="B8" s="36"/>
      <c r="C8" s="36"/>
      <c r="D8" s="36"/>
      <c r="E8" s="36"/>
      <c r="F8" s="46">
        <v>6</v>
      </c>
      <c r="G8" s="49" t="s">
        <v>208</v>
      </c>
      <c r="H8" s="36">
        <v>106567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4" customFormat="1" ht="12.75">
      <c r="A9" s="36"/>
      <c r="B9" s="36"/>
      <c r="C9" s="36"/>
      <c r="D9" s="36"/>
      <c r="E9" s="36"/>
      <c r="F9" s="46">
        <v>7</v>
      </c>
      <c r="G9" s="49" t="s">
        <v>215</v>
      </c>
      <c r="H9" s="36">
        <v>1734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4" customFormat="1" ht="12.75">
      <c r="A10" s="36"/>
      <c r="B10" s="36"/>
      <c r="C10" s="36"/>
      <c r="D10" s="36"/>
      <c r="E10" s="36"/>
      <c r="F10" s="46">
        <v>8</v>
      </c>
      <c r="G10" s="49" t="s">
        <v>96</v>
      </c>
      <c r="H10" s="36">
        <v>7903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4" customFormat="1" ht="25.5">
      <c r="A11" s="36"/>
      <c r="B11" s="36"/>
      <c r="C11" s="36"/>
      <c r="D11" s="36"/>
      <c r="E11" s="36"/>
      <c r="F11" s="46">
        <v>9</v>
      </c>
      <c r="G11" s="49" t="s">
        <v>236</v>
      </c>
      <c r="H11" s="36">
        <v>11050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7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17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17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17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17" customFormat="1" ht="12.75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7" customFormat="1" ht="25.5">
      <c r="A18" s="36"/>
      <c r="B18" s="36"/>
      <c r="C18" s="36"/>
      <c r="D18" s="36"/>
      <c r="E18" s="36"/>
      <c r="F18" s="46"/>
      <c r="G18" s="49" t="s">
        <v>173</v>
      </c>
      <c r="H18" s="36">
        <v>1429.62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17" customFormat="1" ht="12.75">
      <c r="A19" s="36"/>
      <c r="B19" s="36"/>
      <c r="C19" s="36"/>
      <c r="D19" s="36"/>
      <c r="E19" s="36"/>
      <c r="F19" s="36"/>
      <c r="G19" s="37" t="s">
        <v>153</v>
      </c>
      <c r="H19" s="36">
        <f>SUM(H3:H18)</f>
        <v>154376.62</v>
      </c>
      <c r="I19" s="36">
        <f>E3-H19</f>
        <v>-47256.38600000003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pans="1:39" s="24" customFormat="1" ht="12.75">
      <c r="A174" s="23"/>
      <c r="G174" s="25"/>
      <c r="I174" s="26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AQ484"/>
  <sheetViews>
    <sheetView workbookViewId="0" topLeftCell="A1">
      <selection activeCell="A17" sqref="A1:K17"/>
    </sheetView>
  </sheetViews>
  <sheetFormatPr defaultColWidth="9.00390625" defaultRowHeight="12.75"/>
  <cols>
    <col min="1" max="1" width="13.25390625" style="6" customWidth="1"/>
    <col min="2" max="2" width="9.125" style="2" customWidth="1"/>
    <col min="3" max="3" width="8.00390625" style="2" customWidth="1"/>
    <col min="4" max="4" width="10.125" style="2" customWidth="1"/>
    <col min="5" max="5" width="11.00390625" style="2" customWidth="1"/>
    <col min="6" max="6" width="4.375" style="2" customWidth="1"/>
    <col min="7" max="7" width="38.00390625" style="3" customWidth="1"/>
    <col min="8" max="8" width="8.625" style="2" customWidth="1"/>
    <col min="9" max="9" width="10.00390625" style="15" customWidth="1"/>
    <col min="10" max="10" width="3.875" style="12" hidden="1" customWidth="1"/>
    <col min="11" max="11" width="9.125" style="12" hidden="1" customWidth="1"/>
    <col min="12" max="43" width="9.125" style="12" customWidth="1"/>
    <col min="44" max="16384" width="9.125" style="2" customWidth="1"/>
  </cols>
  <sheetData>
    <row r="1" spans="1:12" ht="23.25">
      <c r="A1" s="69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60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/>
      <c r="I2" s="1" t="s">
        <v>155</v>
      </c>
      <c r="J2" s="16"/>
    </row>
    <row r="3" spans="1:43" s="4" customFormat="1" ht="25.5" customHeight="1">
      <c r="A3" s="36">
        <v>-236336.4</v>
      </c>
      <c r="B3" s="4">
        <v>2762.6</v>
      </c>
      <c r="C3" s="36">
        <v>4.01</v>
      </c>
      <c r="D3" s="36">
        <f>B3*C3*12</f>
        <v>132936.312</v>
      </c>
      <c r="E3" s="36">
        <f>A3+D3</f>
        <v>-103400.08799999999</v>
      </c>
      <c r="F3" s="46">
        <v>1</v>
      </c>
      <c r="G3" s="49" t="s">
        <v>20</v>
      </c>
      <c r="H3" s="36">
        <v>22078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6"/>
      <c r="B4" s="36"/>
      <c r="C4" s="36"/>
      <c r="D4" s="36"/>
      <c r="E4" s="36"/>
      <c r="F4" s="46">
        <v>2</v>
      </c>
      <c r="G4" s="49" t="s">
        <v>20</v>
      </c>
      <c r="H4" s="36">
        <v>12996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25.5">
      <c r="A5" s="36"/>
      <c r="B5" s="36"/>
      <c r="C5" s="36"/>
      <c r="D5" s="36"/>
      <c r="E5" s="36"/>
      <c r="F5" s="46">
        <v>3</v>
      </c>
      <c r="G5" s="49" t="s">
        <v>205</v>
      </c>
      <c r="H5" s="36">
        <v>3354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6"/>
      <c r="B6" s="36"/>
      <c r="C6" s="36"/>
      <c r="D6" s="36"/>
      <c r="E6" s="36"/>
      <c r="F6" s="46">
        <v>4</v>
      </c>
      <c r="G6" s="49" t="s">
        <v>79</v>
      </c>
      <c r="H6" s="36">
        <v>1734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6"/>
      <c r="B7" s="36"/>
      <c r="C7" s="36"/>
      <c r="D7" s="36"/>
      <c r="E7" s="36"/>
      <c r="F7" s="46">
        <v>5</v>
      </c>
      <c r="G7" s="49" t="s">
        <v>80</v>
      </c>
      <c r="H7" s="36">
        <v>3982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6"/>
      <c r="B8" s="36"/>
      <c r="C8" s="36"/>
      <c r="D8" s="36"/>
      <c r="E8" s="36"/>
      <c r="F8" s="46">
        <v>6</v>
      </c>
      <c r="G8" s="49" t="s">
        <v>40</v>
      </c>
      <c r="H8" s="36">
        <v>2391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12.75">
      <c r="A10" s="36"/>
      <c r="B10" s="36"/>
      <c r="C10" s="36"/>
      <c r="D10" s="36"/>
      <c r="E10" s="36"/>
      <c r="F10" s="46">
        <v>8</v>
      </c>
      <c r="G10" s="49"/>
      <c r="H10" s="36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4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4" customFormat="1" ht="12.75">
      <c r="A12" s="36"/>
      <c r="B12" s="36"/>
      <c r="C12" s="36"/>
      <c r="D12" s="36"/>
      <c r="E12" s="36"/>
      <c r="F12" s="46">
        <v>10</v>
      </c>
      <c r="G12" s="49"/>
      <c r="H12" s="5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4" customFormat="1" ht="12.75">
      <c r="A13" s="36"/>
      <c r="B13" s="36"/>
      <c r="C13" s="36"/>
      <c r="D13" s="36"/>
      <c r="E13" s="36"/>
      <c r="F13" s="46">
        <v>11</v>
      </c>
      <c r="G13" s="49"/>
      <c r="H13" s="5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4" customFormat="1" ht="12.75">
      <c r="A14" s="36"/>
      <c r="B14" s="36"/>
      <c r="C14" s="36"/>
      <c r="D14" s="36"/>
      <c r="E14" s="36"/>
      <c r="F14" s="46">
        <v>12</v>
      </c>
      <c r="G14" s="49"/>
      <c r="H14" s="5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4" customFormat="1" ht="12.75">
      <c r="A15" s="36"/>
      <c r="B15" s="36"/>
      <c r="C15" s="36"/>
      <c r="D15" s="36"/>
      <c r="E15" s="36"/>
      <c r="F15" s="46"/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4" customFormat="1" ht="25.5">
      <c r="A16" s="36"/>
      <c r="B16" s="36"/>
      <c r="C16" s="36"/>
      <c r="D16" s="36"/>
      <c r="E16" s="36"/>
      <c r="F16" s="46">
        <v>13</v>
      </c>
      <c r="G16" s="49" t="s">
        <v>173</v>
      </c>
      <c r="H16" s="36">
        <v>325.32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7" customFormat="1" ht="12.75">
      <c r="A17" s="36"/>
      <c r="B17" s="36"/>
      <c r="C17" s="36"/>
      <c r="D17" s="36"/>
      <c r="E17" s="36"/>
      <c r="F17" s="36"/>
      <c r="G17" s="37" t="s">
        <v>153</v>
      </c>
      <c r="H17" s="36">
        <f>SUM(H3:H16)</f>
        <v>46860.32</v>
      </c>
      <c r="I17" s="36">
        <f>E3-H17</f>
        <v>-150260.408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43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</row>
    <row r="403" spans="1:43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</row>
    <row r="404" spans="1:43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</row>
    <row r="405" spans="1:43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</row>
    <row r="406" spans="1:43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</row>
    <row r="409" spans="1:43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</row>
    <row r="410" spans="1:43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</row>
    <row r="411" spans="1:43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</row>
    <row r="412" spans="1:43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</row>
    <row r="413" spans="1:43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</row>
    <row r="414" spans="1:43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</row>
    <row r="415" spans="1:43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</row>
    <row r="416" spans="1:43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</row>
    <row r="417" spans="1:43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</row>
    <row r="418" spans="1:43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</row>
    <row r="419" spans="1:43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</row>
    <row r="420" spans="1:43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</row>
    <row r="421" spans="1:43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</row>
    <row r="422" spans="1:43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</row>
    <row r="423" spans="1:43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</row>
    <row r="424" spans="1:43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</row>
    <row r="425" spans="1:43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</row>
    <row r="426" spans="1:43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</row>
    <row r="427" spans="1:43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</row>
    <row r="428" spans="1:43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</row>
    <row r="429" spans="1:43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</row>
    <row r="430" spans="1:43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</row>
    <row r="431" spans="1:43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</row>
    <row r="432" spans="1:43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</row>
    <row r="433" spans="1:43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</row>
    <row r="434" spans="1:43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</row>
    <row r="435" spans="1:43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</row>
    <row r="436" spans="1:43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</row>
    <row r="437" spans="1:43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</row>
    <row r="438" spans="1:43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</row>
    <row r="439" spans="1:43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</row>
    <row r="440" spans="1:43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</row>
    <row r="441" spans="1:43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</row>
    <row r="442" spans="1:43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</row>
    <row r="443" spans="1:43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</row>
    <row r="444" spans="1:43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</row>
    <row r="445" spans="1:43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</row>
    <row r="446" spans="1:43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</row>
    <row r="447" spans="1:43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</row>
    <row r="448" spans="1:43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</row>
    <row r="449" spans="1:43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</row>
    <row r="450" spans="1:43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</row>
    <row r="451" spans="1:43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</row>
    <row r="452" spans="1:43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</row>
    <row r="455" spans="1:43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</row>
    <row r="456" spans="1:43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</row>
    <row r="457" spans="1:43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</row>
    <row r="458" spans="1:43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</row>
    <row r="459" spans="1:43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</row>
    <row r="462" spans="1:43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</row>
    <row r="463" spans="1:43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</row>
    <row r="464" spans="1:43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</row>
    <row r="465" spans="1:43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</row>
    <row r="466" spans="1:43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</row>
    <row r="467" spans="1:43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43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</row>
    <row r="469" spans="1:43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</row>
    <row r="470" spans="1:43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</row>
    <row r="471" spans="1:43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</row>
    <row r="472" spans="1:43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</row>
    <row r="473" spans="1:43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</row>
    <row r="474" spans="1:43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</row>
    <row r="475" spans="1:43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</row>
    <row r="476" spans="1:43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</row>
    <row r="477" spans="1:43" s="13" customFormat="1" ht="12.75">
      <c r="A477" s="12"/>
      <c r="G477" s="14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</row>
    <row r="478" spans="1:43" s="13" customFormat="1" ht="12.75">
      <c r="A478" s="12"/>
      <c r="G478" s="14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</row>
    <row r="479" spans="1:43" s="13" customFormat="1" ht="12.75">
      <c r="A479" s="12"/>
      <c r="G479" s="14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</row>
    <row r="480" spans="1:43" s="13" customFormat="1" ht="12.75">
      <c r="A480" s="12"/>
      <c r="G480" s="14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</row>
    <row r="481" spans="1:43" s="13" customFormat="1" ht="12.75">
      <c r="A481" s="12"/>
      <c r="G481" s="14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</row>
    <row r="482" spans="1:43" s="13" customFormat="1" ht="12.75">
      <c r="A482" s="12"/>
      <c r="G482" s="14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</row>
    <row r="483" spans="1:43" s="13" customFormat="1" ht="12.75">
      <c r="A483" s="12"/>
      <c r="G483" s="14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</row>
    <row r="484" spans="1:43" s="13" customFormat="1" ht="12.75">
      <c r="A484" s="12"/>
      <c r="G484" s="14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BA166"/>
  <sheetViews>
    <sheetView workbookViewId="0" topLeftCell="A1">
      <selection activeCell="A13" sqref="A1:K13"/>
    </sheetView>
  </sheetViews>
  <sheetFormatPr defaultColWidth="9.00390625" defaultRowHeight="12.75"/>
  <cols>
    <col min="1" max="1" width="12.125" style="6" customWidth="1"/>
    <col min="2" max="2" width="9.125" style="2" customWidth="1"/>
    <col min="3" max="3" width="6.75390625" style="2" customWidth="1"/>
    <col min="4" max="4" width="10.875" style="2" customWidth="1"/>
    <col min="5" max="5" width="11.00390625" style="2" customWidth="1"/>
    <col min="6" max="6" width="4.375" style="2" customWidth="1"/>
    <col min="7" max="7" width="41.00390625" style="3" customWidth="1"/>
    <col min="8" max="8" width="11.125" style="2" customWidth="1"/>
    <col min="9" max="9" width="14.00390625" style="15" customWidth="1"/>
    <col min="10" max="11" width="9.125" style="12" hidden="1" customWidth="1"/>
    <col min="12" max="53" width="9.125" style="12" customWidth="1"/>
    <col min="54" max="16384" width="9.125" style="2" customWidth="1"/>
  </cols>
  <sheetData>
    <row r="1" spans="1:12" ht="23.25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9"/>
      <c r="K1" s="79"/>
      <c r="L1" s="60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156</v>
      </c>
      <c r="G2" s="5" t="s">
        <v>174</v>
      </c>
      <c r="H2" s="1" t="s">
        <v>147</v>
      </c>
      <c r="I2" s="1" t="s">
        <v>154</v>
      </c>
      <c r="J2" s="16"/>
    </row>
    <row r="3" spans="1:53" s="4" customFormat="1" ht="39" customHeight="1">
      <c r="A3" s="36">
        <v>225078.75</v>
      </c>
      <c r="B3" s="4">
        <v>4262.5</v>
      </c>
      <c r="C3" s="36">
        <v>4.01</v>
      </c>
      <c r="D3" s="36">
        <f>B3*C3*12</f>
        <v>205111.5</v>
      </c>
      <c r="E3" s="36">
        <f>A3+D3</f>
        <v>430190.25</v>
      </c>
      <c r="F3" s="46">
        <v>1</v>
      </c>
      <c r="G3" s="49" t="s">
        <v>83</v>
      </c>
      <c r="H3" s="51">
        <v>825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51">
      <c r="A4" s="36"/>
      <c r="B4" s="36"/>
      <c r="C4" s="36"/>
      <c r="D4" s="36"/>
      <c r="E4" s="36"/>
      <c r="F4" s="46">
        <v>2</v>
      </c>
      <c r="G4" s="49" t="s">
        <v>282</v>
      </c>
      <c r="H4" s="51">
        <v>28289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6"/>
      <c r="B5" s="36"/>
      <c r="C5" s="36"/>
      <c r="D5" s="36"/>
      <c r="E5" s="36"/>
      <c r="F5" s="46">
        <v>3</v>
      </c>
      <c r="G5" s="49"/>
      <c r="H5" s="51"/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6"/>
      <c r="B6" s="36"/>
      <c r="C6" s="36"/>
      <c r="D6" s="36"/>
      <c r="E6" s="36"/>
      <c r="F6" s="46">
        <v>4</v>
      </c>
      <c r="G6" s="49"/>
      <c r="H6" s="51"/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6"/>
      <c r="B7" s="36"/>
      <c r="C7" s="36"/>
      <c r="D7" s="36"/>
      <c r="E7" s="36"/>
      <c r="F7" s="46">
        <v>5</v>
      </c>
      <c r="G7" s="49"/>
      <c r="H7" s="51"/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7" customFormat="1" ht="12.75">
      <c r="A8" s="36"/>
      <c r="B8" s="36"/>
      <c r="C8" s="36"/>
      <c r="D8" s="36"/>
      <c r="E8" s="36"/>
      <c r="F8" s="46">
        <v>6</v>
      </c>
      <c r="G8" s="49"/>
      <c r="H8" s="36"/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13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3" customFormat="1" ht="12.75">
      <c r="A10" s="36"/>
      <c r="B10" s="36"/>
      <c r="C10" s="36"/>
      <c r="D10" s="36"/>
      <c r="E10" s="36"/>
      <c r="F10" s="46">
        <v>8</v>
      </c>
      <c r="G10" s="49"/>
      <c r="H10" s="36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12.75">
      <c r="A11" s="36"/>
      <c r="B11" s="36"/>
      <c r="C11" s="36"/>
      <c r="D11" s="36"/>
      <c r="E11" s="36"/>
      <c r="F11" s="46">
        <v>9</v>
      </c>
      <c r="G11" s="49"/>
      <c r="H11" s="51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25.5">
      <c r="A12" s="36"/>
      <c r="B12" s="36"/>
      <c r="C12" s="36"/>
      <c r="D12" s="36"/>
      <c r="E12" s="36"/>
      <c r="F12" s="46">
        <v>10</v>
      </c>
      <c r="G12" s="49" t="s">
        <v>173</v>
      </c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2.75">
      <c r="A13" s="36"/>
      <c r="B13" s="36"/>
      <c r="C13" s="36"/>
      <c r="D13" s="36"/>
      <c r="E13" s="36"/>
      <c r="F13" s="36"/>
      <c r="G13" s="37" t="s">
        <v>153</v>
      </c>
      <c r="H13" s="36">
        <f>SUM(H3:H12)</f>
        <v>29114</v>
      </c>
      <c r="I13" s="36">
        <f>E3-H13</f>
        <v>401076.25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2.75">
      <c r="A14" s="12"/>
      <c r="B14" s="12"/>
      <c r="C14" s="12"/>
      <c r="D14" s="12"/>
      <c r="E14" s="12"/>
      <c r="F14" s="12"/>
      <c r="G14" s="1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12"/>
      <c r="B15" s="12"/>
      <c r="C15" s="12"/>
      <c r="D15" s="12"/>
      <c r="E15" s="12"/>
      <c r="F15" s="12"/>
      <c r="G15" s="1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12"/>
      <c r="B16" s="12"/>
      <c r="C16" s="12"/>
      <c r="D16" s="12"/>
      <c r="E16" s="12"/>
      <c r="F16" s="12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2.75">
      <c r="A17" s="12"/>
      <c r="B17" s="12"/>
      <c r="C17" s="12"/>
      <c r="D17" s="12"/>
      <c r="E17" s="12"/>
      <c r="F17" s="12"/>
      <c r="G17" s="1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2.75">
      <c r="A18" s="12"/>
      <c r="B18" s="12"/>
      <c r="C18" s="12"/>
      <c r="D18" s="12"/>
      <c r="E18" s="12"/>
      <c r="F18" s="12"/>
      <c r="G18" s="1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12"/>
      <c r="B19" s="12"/>
      <c r="C19" s="12"/>
      <c r="D19" s="12"/>
      <c r="E19" s="12"/>
      <c r="F19" s="12"/>
      <c r="G19" s="1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12"/>
      <c r="B20" s="12"/>
      <c r="C20" s="12"/>
      <c r="D20" s="12"/>
      <c r="E20" s="12"/>
      <c r="F20" s="12"/>
      <c r="G20" s="1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B21" s="12"/>
      <c r="C21" s="12"/>
      <c r="D21" s="12"/>
      <c r="E21" s="12"/>
      <c r="F21" s="12"/>
      <c r="G21" s="1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B22" s="12"/>
      <c r="C22" s="12"/>
      <c r="D22" s="12"/>
      <c r="E22" s="12"/>
      <c r="F22" s="12"/>
      <c r="G22" s="18"/>
      <c r="H22" s="12"/>
      <c r="I22" s="12"/>
      <c r="J22" s="12"/>
      <c r="K22" s="47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B23" s="12"/>
      <c r="C23" s="12"/>
      <c r="D23" s="12"/>
      <c r="E23" s="12"/>
      <c r="F23" s="12"/>
      <c r="G23" s="1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H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5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1:5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1:5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9" ht="12.75">
      <c r="A148" s="12"/>
      <c r="B148" s="13"/>
      <c r="C148" s="13"/>
      <c r="D148" s="13"/>
      <c r="E148" s="13"/>
      <c r="F148" s="13"/>
      <c r="G148" s="14"/>
      <c r="H148" s="13"/>
      <c r="I148" s="13"/>
    </row>
    <row r="149" spans="1:9" ht="12.75">
      <c r="A149" s="12"/>
      <c r="B149" s="13"/>
      <c r="C149" s="13"/>
      <c r="D149" s="13"/>
      <c r="E149" s="13"/>
      <c r="F149" s="13"/>
      <c r="G149" s="14"/>
      <c r="H149" s="13"/>
      <c r="I149" s="13"/>
    </row>
    <row r="150" spans="1:9" ht="12.75">
      <c r="A150" s="12"/>
      <c r="B150" s="13"/>
      <c r="C150" s="13"/>
      <c r="D150" s="13"/>
      <c r="E150" s="13"/>
      <c r="F150" s="13"/>
      <c r="G150" s="14"/>
      <c r="H150" s="13"/>
      <c r="I150" s="13"/>
    </row>
    <row r="151" spans="1:9" ht="12.75">
      <c r="A151" s="12"/>
      <c r="B151" s="13"/>
      <c r="C151" s="13"/>
      <c r="D151" s="13"/>
      <c r="E151" s="13"/>
      <c r="F151" s="13"/>
      <c r="G151" s="14"/>
      <c r="H151" s="13"/>
      <c r="I151" s="13"/>
    </row>
    <row r="152" spans="1:9" ht="12.75">
      <c r="A152" s="12"/>
      <c r="B152" s="13"/>
      <c r="C152" s="13"/>
      <c r="D152" s="13"/>
      <c r="E152" s="13"/>
      <c r="F152" s="13"/>
      <c r="G152" s="14"/>
      <c r="H152" s="13"/>
      <c r="I152" s="13"/>
    </row>
    <row r="153" spans="1:9" ht="12.75">
      <c r="A153" s="12"/>
      <c r="B153" s="13"/>
      <c r="C153" s="13"/>
      <c r="D153" s="13"/>
      <c r="E153" s="13"/>
      <c r="F153" s="13"/>
      <c r="G153" s="14"/>
      <c r="H153" s="13"/>
      <c r="I153" s="13"/>
    </row>
    <row r="154" spans="1:9" ht="12.75">
      <c r="A154" s="12"/>
      <c r="B154" s="13"/>
      <c r="C154" s="13"/>
      <c r="D154" s="13"/>
      <c r="E154" s="13"/>
      <c r="F154" s="13"/>
      <c r="G154" s="14"/>
      <c r="H154" s="13"/>
      <c r="I154" s="13"/>
    </row>
    <row r="155" spans="1:9" ht="12.75">
      <c r="A155" s="12"/>
      <c r="B155" s="13"/>
      <c r="C155" s="13"/>
      <c r="D155" s="13"/>
      <c r="E155" s="13"/>
      <c r="F155" s="13"/>
      <c r="G155" s="14"/>
      <c r="H155" s="13"/>
      <c r="I155" s="13"/>
    </row>
    <row r="156" spans="2:9" ht="12.75">
      <c r="B156" s="13"/>
      <c r="C156" s="13"/>
      <c r="D156" s="13"/>
      <c r="E156" s="13"/>
      <c r="F156" s="13"/>
      <c r="G156" s="14"/>
      <c r="H156" s="13"/>
      <c r="I156" s="13"/>
    </row>
    <row r="157" spans="3:9" ht="12.75">
      <c r="C157" s="13"/>
      <c r="D157" s="13"/>
      <c r="E157" s="13"/>
      <c r="F157" s="13"/>
      <c r="G157" s="14"/>
      <c r="H157" s="13"/>
      <c r="I157" s="13"/>
    </row>
    <row r="158" spans="3:9" ht="12.75">
      <c r="C158" s="13"/>
      <c r="D158" s="13"/>
      <c r="E158" s="13"/>
      <c r="F158" s="13"/>
      <c r="G158" s="14"/>
      <c r="H158" s="13"/>
      <c r="I158" s="13"/>
    </row>
    <row r="159" spans="3:9" ht="12.75">
      <c r="C159" s="13"/>
      <c r="D159" s="13"/>
      <c r="E159" s="13"/>
      <c r="F159" s="13"/>
      <c r="G159" s="14"/>
      <c r="H159" s="13"/>
      <c r="I159" s="13"/>
    </row>
    <row r="160" spans="3:9" ht="12.75">
      <c r="C160" s="13"/>
      <c r="D160" s="13"/>
      <c r="E160" s="13"/>
      <c r="F160" s="13"/>
      <c r="G160" s="14"/>
      <c r="H160" s="13"/>
      <c r="I160" s="13"/>
    </row>
    <row r="161" spans="3:9" ht="12.75">
      <c r="C161" s="13"/>
      <c r="D161" s="13"/>
      <c r="E161" s="13"/>
      <c r="F161" s="13"/>
      <c r="G161" s="14"/>
      <c r="H161" s="13"/>
      <c r="I161" s="13"/>
    </row>
    <row r="162" spans="3:9" ht="12.75">
      <c r="C162" s="13"/>
      <c r="D162" s="13"/>
      <c r="E162" s="13"/>
      <c r="F162" s="13"/>
      <c r="G162" s="14"/>
      <c r="H162" s="13"/>
      <c r="I162" s="13"/>
    </row>
    <row r="163" spans="3:9" ht="12.75">
      <c r="C163" s="13"/>
      <c r="D163" s="13"/>
      <c r="E163" s="13"/>
      <c r="F163" s="13"/>
      <c r="G163" s="14"/>
      <c r="H163" s="13"/>
      <c r="I163" s="13"/>
    </row>
    <row r="164" spans="3:9" ht="12.75">
      <c r="C164" s="13"/>
      <c r="D164" s="13"/>
      <c r="E164" s="13"/>
      <c r="F164" s="13"/>
      <c r="G164" s="14"/>
      <c r="H164" s="13"/>
      <c r="I164" s="13"/>
    </row>
    <row r="165" spans="3:9" ht="12.75">
      <c r="C165" s="13"/>
      <c r="D165" s="13"/>
      <c r="E165" s="13"/>
      <c r="F165" s="13"/>
      <c r="G165" s="14"/>
      <c r="H165" s="13"/>
      <c r="I165" s="13"/>
    </row>
    <row r="166" spans="3:9" ht="12.75">
      <c r="C166" s="13"/>
      <c r="D166" s="13"/>
      <c r="E166" s="13"/>
      <c r="F166" s="13"/>
      <c r="G166" s="14"/>
      <c r="H166" s="13"/>
      <c r="I166" s="13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BI315"/>
  <sheetViews>
    <sheetView workbookViewId="0" topLeftCell="A1">
      <selection activeCell="A21" sqref="A1:I21"/>
    </sheetView>
  </sheetViews>
  <sheetFormatPr defaultColWidth="9.00390625" defaultRowHeight="12.75"/>
  <cols>
    <col min="1" max="1" width="13.2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0.25390625" style="2" customWidth="1"/>
    <col min="9" max="9" width="12.25390625" style="15" customWidth="1"/>
    <col min="10" max="61" width="9.125" style="12" customWidth="1"/>
    <col min="62" max="16384" width="9.125" style="2" customWidth="1"/>
  </cols>
  <sheetData>
    <row r="1" spans="1:9" ht="27.75" customHeight="1">
      <c r="A1" s="69" t="s">
        <v>180</v>
      </c>
      <c r="B1" s="70"/>
      <c r="C1" s="70"/>
      <c r="D1" s="70"/>
      <c r="E1" s="70"/>
      <c r="F1" s="70"/>
      <c r="G1" s="70"/>
      <c r="H1" s="70"/>
      <c r="I1" s="71"/>
    </row>
    <row r="2" spans="1:9" ht="63.75">
      <c r="A2" s="45" t="s">
        <v>148</v>
      </c>
      <c r="B2" s="45" t="s">
        <v>144</v>
      </c>
      <c r="C2" s="45" t="s">
        <v>150</v>
      </c>
      <c r="D2" s="45" t="s">
        <v>145</v>
      </c>
      <c r="E2" s="45" t="s">
        <v>151</v>
      </c>
      <c r="F2" s="45" t="s">
        <v>152</v>
      </c>
      <c r="G2" s="45" t="s">
        <v>146</v>
      </c>
      <c r="H2" s="45" t="s">
        <v>147</v>
      </c>
      <c r="I2" s="45" t="s">
        <v>154</v>
      </c>
    </row>
    <row r="3" spans="1:61" s="4" customFormat="1" ht="25.5" customHeight="1">
      <c r="A3" s="36">
        <v>39506.22</v>
      </c>
      <c r="B3" s="4">
        <v>3486.6</v>
      </c>
      <c r="C3" s="36">
        <v>4.01</v>
      </c>
      <c r="D3" s="36">
        <f>B3*C3*12</f>
        <v>167775.19199999998</v>
      </c>
      <c r="E3" s="36">
        <f>A3+D3</f>
        <v>207281.41199999998</v>
      </c>
      <c r="F3" s="50">
        <v>1</v>
      </c>
      <c r="G3" s="49" t="s">
        <v>139</v>
      </c>
      <c r="H3" s="36">
        <v>2634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12.75">
      <c r="A4" s="36"/>
      <c r="B4" s="36"/>
      <c r="C4" s="36"/>
      <c r="D4" s="36"/>
      <c r="E4" s="36"/>
      <c r="F4" s="50">
        <v>2</v>
      </c>
      <c r="G4" s="49" t="s">
        <v>5</v>
      </c>
      <c r="H4" s="36">
        <v>1497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6"/>
      <c r="B5" s="36"/>
      <c r="C5" s="36"/>
      <c r="D5" s="36"/>
      <c r="E5" s="36"/>
      <c r="F5" s="50">
        <v>3</v>
      </c>
      <c r="G5" s="49"/>
      <c r="H5" s="36"/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6"/>
      <c r="B6" s="36"/>
      <c r="C6" s="36"/>
      <c r="D6" s="36"/>
      <c r="E6" s="36"/>
      <c r="F6" s="50">
        <v>4</v>
      </c>
      <c r="G6" s="49" t="s">
        <v>6</v>
      </c>
      <c r="H6" s="36">
        <v>611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12.75">
      <c r="A7" s="36"/>
      <c r="B7" s="36"/>
      <c r="C7" s="36"/>
      <c r="D7" s="36"/>
      <c r="E7" s="36"/>
      <c r="F7" s="50">
        <v>5</v>
      </c>
      <c r="G7" s="49" t="s">
        <v>239</v>
      </c>
      <c r="H7" s="36">
        <v>8514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12.75">
      <c r="A8" s="36"/>
      <c r="B8" s="36"/>
      <c r="C8" s="36"/>
      <c r="D8" s="36"/>
      <c r="E8" s="36"/>
      <c r="F8" s="50">
        <v>6</v>
      </c>
      <c r="G8" s="49" t="s">
        <v>7</v>
      </c>
      <c r="H8" s="36">
        <v>2044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6"/>
      <c r="B9" s="36"/>
      <c r="C9" s="36"/>
      <c r="D9" s="36"/>
      <c r="E9" s="36"/>
      <c r="F9" s="50">
        <v>7</v>
      </c>
      <c r="G9" s="49" t="s">
        <v>138</v>
      </c>
      <c r="H9" s="36">
        <v>565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12.75">
      <c r="A10" s="36"/>
      <c r="B10" s="36"/>
      <c r="C10" s="36"/>
      <c r="D10" s="36"/>
      <c r="E10" s="36"/>
      <c r="F10" s="50">
        <v>8</v>
      </c>
      <c r="G10" s="49" t="s">
        <v>8</v>
      </c>
      <c r="H10" s="36">
        <v>11050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4" customFormat="1" ht="12.75">
      <c r="A11" s="36"/>
      <c r="B11" s="36"/>
      <c r="C11" s="36"/>
      <c r="D11" s="36"/>
      <c r="E11" s="36"/>
      <c r="F11" s="50">
        <v>9</v>
      </c>
      <c r="G11" s="49" t="s">
        <v>9</v>
      </c>
      <c r="H11" s="36">
        <v>22715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12.75">
      <c r="A12" s="36"/>
      <c r="B12" s="36"/>
      <c r="C12" s="36"/>
      <c r="D12" s="36"/>
      <c r="E12" s="36"/>
      <c r="F12" s="50">
        <v>10</v>
      </c>
      <c r="G12" s="49" t="s">
        <v>189</v>
      </c>
      <c r="H12" s="36">
        <v>1937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4" customFormat="1" ht="25.5">
      <c r="A13" s="36"/>
      <c r="B13" s="36"/>
      <c r="C13" s="36"/>
      <c r="D13" s="36"/>
      <c r="E13" s="36"/>
      <c r="F13" s="50">
        <v>11</v>
      </c>
      <c r="G13" s="49" t="s">
        <v>210</v>
      </c>
      <c r="H13" s="36">
        <v>9086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4" customFormat="1" ht="12.75">
      <c r="A14" s="36"/>
      <c r="B14" s="36"/>
      <c r="C14" s="36"/>
      <c r="D14" s="36"/>
      <c r="E14" s="36"/>
      <c r="F14" s="50">
        <v>12</v>
      </c>
      <c r="G14" s="49" t="s">
        <v>73</v>
      </c>
      <c r="H14" s="36">
        <v>1132</v>
      </c>
      <c r="I14" s="6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4" customFormat="1" ht="12.75">
      <c r="A15" s="36"/>
      <c r="B15" s="36"/>
      <c r="C15" s="36"/>
      <c r="D15" s="36"/>
      <c r="E15" s="36"/>
      <c r="F15" s="50">
        <v>13</v>
      </c>
      <c r="G15" s="49" t="s">
        <v>77</v>
      </c>
      <c r="H15" s="36">
        <v>518</v>
      </c>
      <c r="I15" s="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4" customFormat="1" ht="12.75">
      <c r="A16" s="36"/>
      <c r="B16" s="36"/>
      <c r="C16" s="36"/>
      <c r="D16" s="36"/>
      <c r="E16" s="36"/>
      <c r="F16" s="50">
        <v>14</v>
      </c>
      <c r="G16" s="49" t="s">
        <v>68</v>
      </c>
      <c r="H16" s="36">
        <v>3962</v>
      </c>
      <c r="I16" s="6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4" customFormat="1" ht="12.75">
      <c r="A17" s="36"/>
      <c r="B17" s="36"/>
      <c r="C17" s="36"/>
      <c r="D17" s="36"/>
      <c r="E17" s="36"/>
      <c r="F17" s="49">
        <v>15</v>
      </c>
      <c r="G17" s="49" t="s">
        <v>240</v>
      </c>
      <c r="H17" s="51">
        <v>3595</v>
      </c>
      <c r="I17" s="6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4" customFormat="1" ht="25.5">
      <c r="A18" s="36"/>
      <c r="B18" s="36"/>
      <c r="C18" s="36"/>
      <c r="D18" s="36"/>
      <c r="E18" s="36"/>
      <c r="F18" s="49">
        <v>16</v>
      </c>
      <c r="G18" s="49" t="s">
        <v>173</v>
      </c>
      <c r="H18" s="51">
        <v>30.55</v>
      </c>
      <c r="I18" s="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4" customFormat="1" ht="12.75">
      <c r="A19" s="36"/>
      <c r="B19" s="36"/>
      <c r="C19" s="36"/>
      <c r="D19" s="36"/>
      <c r="E19" s="36"/>
      <c r="F19" s="49">
        <v>17</v>
      </c>
      <c r="G19" s="49" t="s">
        <v>295</v>
      </c>
      <c r="H19" s="36">
        <v>7400</v>
      </c>
      <c r="I19" s="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s="4" customFormat="1" ht="12.75">
      <c r="A20" s="36"/>
      <c r="B20" s="36"/>
      <c r="C20" s="36"/>
      <c r="D20" s="36"/>
      <c r="E20" s="36"/>
      <c r="F20" s="50"/>
      <c r="G20" s="49"/>
      <c r="H20" s="36"/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s="13" customFormat="1" ht="12.75">
      <c r="A21" s="36"/>
      <c r="B21" s="36"/>
      <c r="C21" s="36"/>
      <c r="D21" s="36"/>
      <c r="E21" s="36"/>
      <c r="F21" s="36"/>
      <c r="G21" s="37" t="s">
        <v>153</v>
      </c>
      <c r="H21" s="36">
        <f>SUM(H3:H20)</f>
        <v>77290.55</v>
      </c>
      <c r="I21" s="36">
        <f>E3-H21</f>
        <v>129990.86199999998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s="13" customFormat="1" ht="25.5">
      <c r="A25" s="12"/>
      <c r="G25" s="49" t="s">
        <v>238</v>
      </c>
      <c r="H25" s="36">
        <v>1247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s="13" customFormat="1" ht="12.75">
      <c r="A33" s="12"/>
      <c r="G33" s="14"/>
      <c r="J33" s="67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:61" s="13" customFormat="1" ht="12.75">
      <c r="A36" s="12"/>
      <c r="G36" s="14" t="s">
        <v>175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:6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:6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:6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:6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:6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:6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:6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:6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:6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:6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:6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:6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:6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:6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1:6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1:6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1:6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1:6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1:6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1:6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1:6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1:6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1:6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1:61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1:61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1:61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:61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:61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:61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:61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:61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:61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:61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:61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:61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:61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:61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:61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:61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:61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:61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:61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61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1:61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1:61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1:61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1:61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1:61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1:61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1:61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1:61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1:61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1:61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1:61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1:61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1:61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1:61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1:61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1:61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1:61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1:61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1:61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1:61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1:61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1:61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1:61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1:61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1:61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1:61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1:61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1:61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1:61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1:61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1:61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1:61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1:61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1:61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1:61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1:61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1:61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1:61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1:61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1:61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1:61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1:61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1:61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1:61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1:61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1:61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1:61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1:61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1:61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1:61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1:61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1:61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1:61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1:61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1:61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1:61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1:61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1:61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1:61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1:61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1:61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1:61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1:61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1:61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1:61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1:61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61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1:61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61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1:61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61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61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61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1:61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1:61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1:61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1:61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1:61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1:61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1:61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1:61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1:61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1:61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61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1:61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1:61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1:61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1:61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1:61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1:61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61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1:61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1:61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1:61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1:61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1:61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1:61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1:61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</row>
    <row r="231" spans="1:61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</row>
    <row r="232" spans="1:61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</row>
    <row r="233" spans="1:61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</row>
    <row r="234" spans="1:61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</row>
    <row r="235" spans="1:61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</row>
    <row r="236" spans="1:61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</row>
    <row r="237" spans="1:61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</row>
    <row r="238" spans="1:61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spans="1:61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</row>
    <row r="240" spans="1:61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1:61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1:61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spans="1:61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</row>
    <row r="268" spans="1:61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</row>
    <row r="269" spans="1:61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</row>
    <row r="270" spans="1:61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</row>
    <row r="271" spans="1:61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</row>
    <row r="272" spans="1:61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1:61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1:61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1:61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1:61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1:61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1:61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1:61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1:61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1:61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1:61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1:61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1:61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</row>
    <row r="312" spans="1:61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</row>
    <row r="313" spans="1:61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</row>
    <row r="314" spans="1:61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</row>
    <row r="315" spans="6:9" ht="12.75">
      <c r="F315" s="13"/>
      <c r="G315" s="14"/>
      <c r="H315" s="13"/>
      <c r="I315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</sheetPr>
  <dimension ref="A1:AQ232"/>
  <sheetViews>
    <sheetView workbookViewId="0" topLeftCell="A1">
      <selection activeCell="A15" sqref="A1:I15"/>
    </sheetView>
  </sheetViews>
  <sheetFormatPr defaultColWidth="9.00390625" defaultRowHeight="12.75"/>
  <cols>
    <col min="1" max="1" width="13.00390625" style="6" customWidth="1"/>
    <col min="2" max="2" width="9.875" style="2" customWidth="1"/>
    <col min="3" max="3" width="7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2.75390625" style="15" customWidth="1"/>
    <col min="10" max="43" width="9.125" style="12" customWidth="1"/>
    <col min="44" max="16384" width="9.125" style="2" customWidth="1"/>
  </cols>
  <sheetData>
    <row r="1" spans="1:9" ht="23.25">
      <c r="A1" s="69" t="s">
        <v>57</v>
      </c>
      <c r="B1" s="70"/>
      <c r="C1" s="70"/>
      <c r="D1" s="70"/>
      <c r="E1" s="70"/>
      <c r="F1" s="70"/>
      <c r="G1" s="70"/>
      <c r="H1" s="70"/>
      <c r="I1" s="71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43" s="4" customFormat="1" ht="25.5" customHeight="1">
      <c r="A3" s="36">
        <v>402932.08</v>
      </c>
      <c r="B3" s="4">
        <v>4190.4</v>
      </c>
      <c r="C3" s="36">
        <v>4.01</v>
      </c>
      <c r="D3" s="36">
        <f>B3*C3*12</f>
        <v>201642.04799999995</v>
      </c>
      <c r="E3" s="36">
        <f>A3+D3</f>
        <v>604574.128</v>
      </c>
      <c r="F3" s="46">
        <v>1</v>
      </c>
      <c r="G3" s="49" t="s">
        <v>199</v>
      </c>
      <c r="H3" s="36">
        <v>2117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6"/>
      <c r="B4" s="36"/>
      <c r="C4" s="36"/>
      <c r="D4" s="36"/>
      <c r="E4" s="36"/>
      <c r="F4" s="46">
        <v>2</v>
      </c>
      <c r="G4" s="49" t="s">
        <v>283</v>
      </c>
      <c r="H4" s="36">
        <v>1512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6"/>
      <c r="B5" s="36"/>
      <c r="C5" s="36"/>
      <c r="D5" s="36"/>
      <c r="E5" s="36"/>
      <c r="F5" s="46">
        <v>3</v>
      </c>
      <c r="G5" s="49" t="s">
        <v>284</v>
      </c>
      <c r="H5" s="36">
        <v>2518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6"/>
      <c r="B6" s="36"/>
      <c r="C6" s="36"/>
      <c r="D6" s="36"/>
      <c r="E6" s="36"/>
      <c r="F6" s="46">
        <v>4</v>
      </c>
      <c r="G6" s="49" t="s">
        <v>185</v>
      </c>
      <c r="H6" s="36">
        <v>6427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6"/>
      <c r="B7" s="36"/>
      <c r="C7" s="36"/>
      <c r="D7" s="36"/>
      <c r="E7" s="36"/>
      <c r="F7" s="46">
        <v>5</v>
      </c>
      <c r="G7" s="49" t="s">
        <v>200</v>
      </c>
      <c r="H7" s="36">
        <v>28909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6"/>
      <c r="B8" s="36"/>
      <c r="C8" s="36"/>
      <c r="D8" s="36"/>
      <c r="E8" s="36"/>
      <c r="F8" s="46">
        <v>6</v>
      </c>
      <c r="G8" s="49" t="s">
        <v>201</v>
      </c>
      <c r="H8" s="36">
        <v>1382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6"/>
      <c r="B9" s="36"/>
      <c r="C9" s="36"/>
      <c r="D9" s="36"/>
      <c r="E9" s="36"/>
      <c r="F9" s="46">
        <v>7</v>
      </c>
      <c r="G9" s="49" t="s">
        <v>189</v>
      </c>
      <c r="H9" s="36">
        <v>3801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12.75">
      <c r="A10" s="36"/>
      <c r="B10" s="36"/>
      <c r="C10" s="36"/>
      <c r="D10" s="36"/>
      <c r="E10" s="36"/>
      <c r="F10" s="46">
        <v>8</v>
      </c>
      <c r="G10" s="49" t="s">
        <v>206</v>
      </c>
      <c r="H10" s="36">
        <v>477774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7" customFormat="1" ht="25.5">
      <c r="A11" s="36"/>
      <c r="B11" s="36"/>
      <c r="C11" s="36"/>
      <c r="D11" s="36"/>
      <c r="E11" s="36"/>
      <c r="F11" s="46">
        <v>9</v>
      </c>
      <c r="G11" s="49" t="s">
        <v>135</v>
      </c>
      <c r="H11" s="36">
        <v>3772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7" customFormat="1" ht="12.75">
      <c r="A12" s="36"/>
      <c r="B12" s="36"/>
      <c r="C12" s="36"/>
      <c r="D12" s="36"/>
      <c r="E12" s="36"/>
      <c r="F12" s="46">
        <v>10</v>
      </c>
      <c r="G12" s="49" t="s">
        <v>285</v>
      </c>
      <c r="H12" s="36">
        <v>2307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7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7" customFormat="1" ht="25.5">
      <c r="A14" s="36"/>
      <c r="B14" s="36"/>
      <c r="C14" s="36"/>
      <c r="D14" s="36"/>
      <c r="E14" s="36"/>
      <c r="F14" s="46">
        <v>12</v>
      </c>
      <c r="G14" s="49" t="s">
        <v>173</v>
      </c>
      <c r="H14" s="36">
        <v>6122.24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7" customFormat="1" ht="12.75">
      <c r="A15" s="36"/>
      <c r="B15" s="36"/>
      <c r="C15" s="36"/>
      <c r="D15" s="36"/>
      <c r="E15" s="36"/>
      <c r="F15" s="36"/>
      <c r="G15" s="37" t="s">
        <v>153</v>
      </c>
      <c r="H15" s="36">
        <f>SUM(H3:H14)</f>
        <v>536641.24</v>
      </c>
      <c r="I15" s="36">
        <f>E3-H15</f>
        <v>67932.88800000004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24" customFormat="1" ht="12.75">
      <c r="A232" s="23"/>
      <c r="G232" s="25"/>
      <c r="I232" s="26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U195"/>
  <sheetViews>
    <sheetView workbookViewId="0" topLeftCell="A1">
      <selection activeCell="A22" sqref="A1:I22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9.25390625" style="2" customWidth="1"/>
    <col min="9" max="9" width="11.75390625" style="15" customWidth="1"/>
    <col min="10" max="47" width="9.125" style="12" customWidth="1"/>
    <col min="48" max="16384" width="9.125" style="2" customWidth="1"/>
  </cols>
  <sheetData>
    <row r="1" spans="1:9" ht="30" customHeight="1">
      <c r="A1" s="69" t="s">
        <v>182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  <c r="J2" s="16"/>
    </row>
    <row r="3" spans="1:47" s="4" customFormat="1" ht="12.75" customHeight="1">
      <c r="A3" s="36">
        <v>392703.03</v>
      </c>
      <c r="B3" s="4">
        <v>4919.9</v>
      </c>
      <c r="C3" s="36">
        <v>4.01</v>
      </c>
      <c r="D3" s="68">
        <f>B3*C3*12</f>
        <v>236745.588</v>
      </c>
      <c r="E3" s="68">
        <f>A3+D3</f>
        <v>629448.618</v>
      </c>
      <c r="F3" s="46">
        <v>1</v>
      </c>
      <c r="G3" s="49" t="s">
        <v>293</v>
      </c>
      <c r="H3" s="36">
        <v>2207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4" customFormat="1" ht="12.75">
      <c r="A4" s="36"/>
      <c r="B4" s="36"/>
      <c r="C4" s="36"/>
      <c r="D4" s="36"/>
      <c r="E4" s="36"/>
      <c r="F4" s="46">
        <v>2</v>
      </c>
      <c r="G4" s="49" t="s">
        <v>241</v>
      </c>
      <c r="H4" s="36">
        <v>1015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4" customFormat="1" ht="25.5">
      <c r="A5" s="36"/>
      <c r="B5" s="36"/>
      <c r="C5" s="36"/>
      <c r="D5" s="36"/>
      <c r="E5" s="36"/>
      <c r="F5" s="46">
        <v>3</v>
      </c>
      <c r="G5" s="49" t="s">
        <v>10</v>
      </c>
      <c r="H5" s="36">
        <v>3664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4" customFormat="1" ht="12.75">
      <c r="A6" s="36"/>
      <c r="B6" s="36"/>
      <c r="C6" s="36"/>
      <c r="D6" s="36"/>
      <c r="E6" s="36"/>
      <c r="F6" s="46">
        <v>4</v>
      </c>
      <c r="G6" s="49" t="s">
        <v>242</v>
      </c>
      <c r="H6" s="36">
        <v>2105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4" customFormat="1" ht="12.75">
      <c r="A7" s="36"/>
      <c r="B7" s="36"/>
      <c r="C7" s="36"/>
      <c r="D7" s="36"/>
      <c r="E7" s="36"/>
      <c r="F7" s="46">
        <v>5</v>
      </c>
      <c r="G7" s="49" t="s">
        <v>243</v>
      </c>
      <c r="H7" s="51">
        <v>1151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4" customFormat="1" ht="25.5">
      <c r="A8" s="36"/>
      <c r="B8" s="36"/>
      <c r="C8" s="36"/>
      <c r="D8" s="36"/>
      <c r="E8" s="36"/>
      <c r="F8" s="46">
        <v>6</v>
      </c>
      <c r="G8" s="49" t="s">
        <v>12</v>
      </c>
      <c r="H8" s="36">
        <v>409011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4" customFormat="1" ht="12.75">
      <c r="A9" s="36"/>
      <c r="B9" s="36"/>
      <c r="C9" s="36"/>
      <c r="D9" s="36"/>
      <c r="E9" s="36"/>
      <c r="F9" s="46">
        <v>7</v>
      </c>
      <c r="G9" s="49" t="s">
        <v>0</v>
      </c>
      <c r="H9" s="36">
        <v>478335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4" customFormat="1" ht="25.5">
      <c r="A10" s="36"/>
      <c r="B10" s="36"/>
      <c r="C10" s="36"/>
      <c r="D10" s="36"/>
      <c r="E10" s="36"/>
      <c r="F10" s="46">
        <v>8</v>
      </c>
      <c r="G10" s="49" t="s">
        <v>173</v>
      </c>
      <c r="H10" s="36">
        <v>4778.24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4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4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7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3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3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3" customFormat="1" ht="12.75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3" customFormat="1" ht="12.75">
      <c r="A18" s="36"/>
      <c r="B18" s="36"/>
      <c r="C18" s="36"/>
      <c r="D18" s="36"/>
      <c r="E18" s="36"/>
      <c r="F18" s="46">
        <v>16</v>
      </c>
      <c r="G18" s="37"/>
      <c r="H18" s="36"/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3" customFormat="1" ht="12.75">
      <c r="A19" s="36"/>
      <c r="B19" s="36"/>
      <c r="C19" s="36"/>
      <c r="D19" s="36"/>
      <c r="E19" s="36"/>
      <c r="F19" s="46">
        <v>17</v>
      </c>
      <c r="G19" s="37"/>
      <c r="H19" s="36"/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3" customFormat="1" ht="12.75">
      <c r="A20" s="36"/>
      <c r="B20" s="36"/>
      <c r="C20" s="36"/>
      <c r="D20" s="36"/>
      <c r="E20" s="36"/>
      <c r="F20" s="46">
        <v>18</v>
      </c>
      <c r="G20" s="49"/>
      <c r="H20" s="36"/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3" customFormat="1" ht="12.75">
      <c r="A21" s="36"/>
      <c r="B21" s="36"/>
      <c r="C21" s="36"/>
      <c r="D21" s="36"/>
      <c r="E21" s="36"/>
      <c r="F21" s="36"/>
      <c r="G21" s="37" t="s">
        <v>153</v>
      </c>
      <c r="H21" s="68">
        <f>SUM(H3:H20)</f>
        <v>902266.24</v>
      </c>
      <c r="I21" s="68">
        <f>E3-H21</f>
        <v>-272817.622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3" customFormat="1" ht="12.75">
      <c r="A22" s="39"/>
      <c r="B22" s="39"/>
      <c r="C22" s="39"/>
      <c r="D22" s="39"/>
      <c r="E22" s="39"/>
      <c r="F22" s="39"/>
      <c r="G22" s="40"/>
      <c r="H22" s="39"/>
      <c r="I22" s="39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6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:47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:47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47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:47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:47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:47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:47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:47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:47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:47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:47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7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47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:9" ht="12.75">
      <c r="A194" s="12"/>
      <c r="B194" s="13"/>
      <c r="C194" s="13"/>
      <c r="D194" s="13"/>
      <c r="E194" s="13"/>
      <c r="F194" s="13"/>
      <c r="G194" s="14"/>
      <c r="H194" s="13"/>
      <c r="I194" s="13"/>
    </row>
    <row r="195" spans="3:9" ht="12.75">
      <c r="C195" s="13"/>
      <c r="D195" s="13"/>
      <c r="E195" s="13"/>
      <c r="F195" s="13"/>
      <c r="G195" s="14"/>
      <c r="H195" s="13"/>
      <c r="I195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BE462"/>
  <sheetViews>
    <sheetView workbookViewId="0" topLeftCell="A1">
      <selection activeCell="A14" sqref="A1:I14"/>
    </sheetView>
  </sheetViews>
  <sheetFormatPr defaultColWidth="9.00390625" defaultRowHeight="12.75"/>
  <cols>
    <col min="1" max="1" width="12.75390625" style="6" customWidth="1"/>
    <col min="2" max="3" width="9.125" style="6" customWidth="1"/>
    <col min="4" max="4" width="10.875" style="6" customWidth="1"/>
    <col min="5" max="5" width="11.00390625" style="6" customWidth="1"/>
    <col min="6" max="6" width="4.375" style="6" customWidth="1"/>
    <col min="7" max="7" width="35.875" style="42" customWidth="1"/>
    <col min="8" max="8" width="11.375" style="6" customWidth="1"/>
    <col min="9" max="9" width="12.25390625" style="44" customWidth="1"/>
    <col min="10" max="57" width="9.125" style="12" customWidth="1"/>
    <col min="58" max="16384" width="9.125" style="6" customWidth="1"/>
  </cols>
  <sheetData>
    <row r="1" spans="1:9" ht="26.25" customHeight="1">
      <c r="A1" s="72" t="s">
        <v>66</v>
      </c>
      <c r="B1" s="73"/>
      <c r="C1" s="73"/>
      <c r="D1" s="73"/>
      <c r="E1" s="73"/>
      <c r="F1" s="73"/>
      <c r="G1" s="73"/>
      <c r="H1" s="73"/>
      <c r="I1" s="74"/>
    </row>
    <row r="2" spans="1:10" ht="63.75">
      <c r="A2" s="5" t="s">
        <v>148</v>
      </c>
      <c r="B2" s="5" t="s">
        <v>144</v>
      </c>
      <c r="C2" s="5" t="s">
        <v>150</v>
      </c>
      <c r="D2" s="5" t="s">
        <v>145</v>
      </c>
      <c r="E2" s="5" t="s">
        <v>151</v>
      </c>
      <c r="F2" s="5" t="s">
        <v>152</v>
      </c>
      <c r="G2" s="5" t="s">
        <v>146</v>
      </c>
      <c r="H2" s="5"/>
      <c r="I2" s="5" t="s">
        <v>154</v>
      </c>
      <c r="J2" s="16"/>
    </row>
    <row r="3" spans="1:9" ht="27.75" customHeight="1">
      <c r="A3" s="36">
        <v>-134581.99</v>
      </c>
      <c r="B3" s="36">
        <v>3140.2</v>
      </c>
      <c r="C3" s="36">
        <v>4.01</v>
      </c>
      <c r="D3" s="36">
        <f>B3*C3*12</f>
        <v>151106.424</v>
      </c>
      <c r="E3" s="36">
        <f>A3+D3</f>
        <v>16524.43400000001</v>
      </c>
      <c r="F3" s="46">
        <v>1</v>
      </c>
      <c r="G3" s="49" t="s">
        <v>244</v>
      </c>
      <c r="H3" s="36">
        <v>24312</v>
      </c>
      <c r="I3" s="64"/>
    </row>
    <row r="4" spans="1:9" ht="12.75">
      <c r="A4" s="36"/>
      <c r="B4" s="36"/>
      <c r="C4" s="36"/>
      <c r="D4" s="36"/>
      <c r="E4" s="36"/>
      <c r="F4" s="46">
        <v>2</v>
      </c>
      <c r="G4" s="49" t="s">
        <v>42</v>
      </c>
      <c r="H4" s="36">
        <v>5768</v>
      </c>
      <c r="I4" s="64"/>
    </row>
    <row r="5" spans="1:9" ht="25.5">
      <c r="A5" s="36"/>
      <c r="B5" s="36"/>
      <c r="C5" s="36"/>
      <c r="D5" s="36"/>
      <c r="E5" s="36"/>
      <c r="F5" s="46">
        <v>3</v>
      </c>
      <c r="G5" s="49" t="s">
        <v>245</v>
      </c>
      <c r="H5" s="36">
        <v>2192</v>
      </c>
      <c r="I5" s="64"/>
    </row>
    <row r="6" spans="1:9" ht="25.5">
      <c r="A6" s="36"/>
      <c r="B6" s="36"/>
      <c r="C6" s="36"/>
      <c r="D6" s="36"/>
      <c r="E6" s="36"/>
      <c r="F6" s="46">
        <v>4</v>
      </c>
      <c r="G6" s="49" t="s">
        <v>246</v>
      </c>
      <c r="H6" s="36">
        <v>25735</v>
      </c>
      <c r="I6" s="64"/>
    </row>
    <row r="7" spans="1:9" ht="12.75">
      <c r="A7" s="36"/>
      <c r="B7" s="36"/>
      <c r="C7" s="36"/>
      <c r="D7" s="36"/>
      <c r="E7" s="36"/>
      <c r="F7" s="46">
        <v>5</v>
      </c>
      <c r="G7" s="49" t="s">
        <v>247</v>
      </c>
      <c r="H7" s="36">
        <v>5081</v>
      </c>
      <c r="I7" s="64"/>
    </row>
    <row r="8" spans="1:9" ht="25.5">
      <c r="A8" s="36"/>
      <c r="B8" s="36"/>
      <c r="C8" s="36"/>
      <c r="D8" s="36"/>
      <c r="E8" s="36"/>
      <c r="F8" s="46">
        <v>6</v>
      </c>
      <c r="G8" s="49" t="s">
        <v>173</v>
      </c>
      <c r="H8" s="51"/>
      <c r="I8" s="36"/>
    </row>
    <row r="9" spans="1:9" ht="12.75">
      <c r="A9" s="36"/>
      <c r="B9" s="36"/>
      <c r="C9" s="36"/>
      <c r="D9" s="36"/>
      <c r="E9" s="36"/>
      <c r="F9" s="46">
        <v>7</v>
      </c>
      <c r="G9" s="49"/>
      <c r="H9" s="36"/>
      <c r="I9" s="36"/>
    </row>
    <row r="10" spans="1:9" ht="12.75">
      <c r="A10" s="36"/>
      <c r="B10" s="36"/>
      <c r="C10" s="36"/>
      <c r="D10" s="36"/>
      <c r="E10" s="36"/>
      <c r="F10" s="46">
        <v>8</v>
      </c>
      <c r="G10" s="49"/>
      <c r="H10" s="36"/>
      <c r="I10" s="36"/>
    </row>
    <row r="11" spans="1:9" ht="12.75">
      <c r="A11" s="36"/>
      <c r="B11" s="36"/>
      <c r="C11" s="36"/>
      <c r="D11" s="36"/>
      <c r="E11" s="36"/>
      <c r="F11" s="46">
        <v>9</v>
      </c>
      <c r="G11" s="49"/>
      <c r="H11" s="36"/>
      <c r="I11" s="36"/>
    </row>
    <row r="12" spans="1:9" ht="12.75">
      <c r="A12" s="36"/>
      <c r="B12" s="36"/>
      <c r="C12" s="36"/>
      <c r="D12" s="36"/>
      <c r="E12" s="36"/>
      <c r="F12" s="46"/>
      <c r="G12" s="37"/>
      <c r="H12" s="36"/>
      <c r="I12" s="36"/>
    </row>
    <row r="13" spans="1:9" ht="12.75">
      <c r="A13" s="36"/>
      <c r="B13" s="36"/>
      <c r="C13" s="36"/>
      <c r="D13" s="36"/>
      <c r="E13" s="36"/>
      <c r="F13" s="36"/>
      <c r="G13" s="37"/>
      <c r="H13" s="36"/>
      <c r="I13" s="36"/>
    </row>
    <row r="14" spans="1:57" s="43" customFormat="1" ht="12.75">
      <c r="A14" s="36"/>
      <c r="B14" s="36"/>
      <c r="C14" s="36"/>
      <c r="D14" s="36"/>
      <c r="E14" s="36"/>
      <c r="F14" s="36"/>
      <c r="G14" s="37" t="s">
        <v>153</v>
      </c>
      <c r="H14" s="36">
        <f>SUM(H3:H13)</f>
        <v>63088</v>
      </c>
      <c r="I14" s="36">
        <f>E3-H14</f>
        <v>-46563.56599999999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pans="7:9" s="12" customFormat="1" ht="12.75">
      <c r="G26" s="18"/>
      <c r="I26" s="6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  <row r="458" s="12" customFormat="1" ht="12.75">
      <c r="G458" s="18"/>
    </row>
    <row r="459" s="12" customFormat="1" ht="12.75">
      <c r="G459" s="18"/>
    </row>
    <row r="460" s="12" customFormat="1" ht="12.75">
      <c r="G460" s="18"/>
    </row>
    <row r="461" s="12" customFormat="1" ht="12.75">
      <c r="G461" s="18"/>
    </row>
    <row r="462" s="12" customFormat="1" ht="12.75">
      <c r="G462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M73"/>
  <sheetViews>
    <sheetView tabSelected="1" workbookViewId="0" topLeftCell="A1">
      <selection activeCell="A18" sqref="A1:I18"/>
    </sheetView>
  </sheetViews>
  <sheetFormatPr defaultColWidth="9.00390625" defaultRowHeight="12.75"/>
  <cols>
    <col min="1" max="1" width="10.875" style="6" customWidth="1"/>
    <col min="2" max="2" width="8.75390625" style="2" customWidth="1"/>
    <col min="3" max="3" width="9.125" style="2" customWidth="1"/>
    <col min="4" max="5" width="9.75390625" style="2" customWidth="1"/>
    <col min="6" max="6" width="4.375" style="2" customWidth="1"/>
    <col min="7" max="7" width="38.125" style="3" customWidth="1"/>
    <col min="8" max="8" width="11.125" style="2" customWidth="1"/>
    <col min="9" max="9" width="11.25390625" style="15" customWidth="1"/>
    <col min="10" max="65" width="9.125" style="12" customWidth="1"/>
    <col min="66" max="16384" width="9.125" style="2" customWidth="1"/>
  </cols>
  <sheetData>
    <row r="1" spans="1:9" ht="24.75" customHeight="1">
      <c r="A1" s="69" t="s">
        <v>65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149</v>
      </c>
      <c r="J2" s="16"/>
    </row>
    <row r="3" spans="1:65" s="4" customFormat="1" ht="25.5" customHeight="1">
      <c r="A3" s="36">
        <v>177129.82</v>
      </c>
      <c r="B3" s="4">
        <v>4224.4</v>
      </c>
      <c r="C3" s="36">
        <v>4.01</v>
      </c>
      <c r="D3" s="36">
        <f>B3*C3*12</f>
        <v>203278.12799999997</v>
      </c>
      <c r="E3" s="36">
        <f>A3+D3</f>
        <v>380407.948</v>
      </c>
      <c r="F3" s="46">
        <v>1</v>
      </c>
      <c r="G3" s="49" t="s">
        <v>29</v>
      </c>
      <c r="H3" s="36">
        <v>2364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s="4" customFormat="1" ht="12.75">
      <c r="A4" s="36"/>
      <c r="B4" s="36"/>
      <c r="C4" s="36"/>
      <c r="D4" s="36"/>
      <c r="E4" s="36"/>
      <c r="F4" s="46">
        <v>2</v>
      </c>
      <c r="G4" s="49" t="s">
        <v>30</v>
      </c>
      <c r="H4" s="36">
        <v>157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s="4" customFormat="1" ht="25.5">
      <c r="A5" s="36"/>
      <c r="B5" s="36"/>
      <c r="C5" s="36"/>
      <c r="D5" s="36"/>
      <c r="E5" s="36"/>
      <c r="F5" s="46">
        <v>3</v>
      </c>
      <c r="G5" s="49" t="s">
        <v>31</v>
      </c>
      <c r="H5" s="36">
        <v>7279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4" customFormat="1" ht="25.5">
      <c r="A6" s="36"/>
      <c r="B6" s="36"/>
      <c r="C6" s="36"/>
      <c r="D6" s="36"/>
      <c r="E6" s="36"/>
      <c r="F6" s="46">
        <v>4</v>
      </c>
      <c r="G6" s="49" t="s">
        <v>32</v>
      </c>
      <c r="H6" s="36">
        <v>5900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s="4" customFormat="1" ht="25.5">
      <c r="A7" s="36"/>
      <c r="B7" s="36"/>
      <c r="C7" s="36"/>
      <c r="D7" s="36"/>
      <c r="E7" s="36"/>
      <c r="F7" s="46">
        <v>5</v>
      </c>
      <c r="G7" s="49" t="s">
        <v>33</v>
      </c>
      <c r="H7" s="36">
        <v>7050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4" customFormat="1" ht="12.75">
      <c r="A8" s="36"/>
      <c r="B8" s="36"/>
      <c r="C8" s="36"/>
      <c r="D8" s="36"/>
      <c r="E8" s="36"/>
      <c r="F8" s="46">
        <v>6</v>
      </c>
      <c r="G8" s="49"/>
      <c r="H8" s="36"/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" customFormat="1" ht="12.75">
      <c r="A9" s="36"/>
      <c r="B9" s="36"/>
      <c r="C9" s="36"/>
      <c r="D9" s="36"/>
      <c r="E9" s="36"/>
      <c r="F9" s="46">
        <v>7</v>
      </c>
      <c r="G9" s="49" t="s">
        <v>34</v>
      </c>
      <c r="H9" s="36">
        <v>856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4" customFormat="1" ht="12.75">
      <c r="A10" s="36"/>
      <c r="B10" s="36"/>
      <c r="C10" s="36"/>
      <c r="D10" s="36"/>
      <c r="E10" s="36"/>
      <c r="F10" s="46">
        <v>8</v>
      </c>
      <c r="G10" s="49" t="s">
        <v>35</v>
      </c>
      <c r="H10" s="36">
        <v>33489</v>
      </c>
      <c r="I10" s="6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4" customFormat="1" ht="12.75">
      <c r="A11" s="36"/>
      <c r="B11" s="36"/>
      <c r="C11" s="36"/>
      <c r="D11" s="36"/>
      <c r="E11" s="36"/>
      <c r="F11" s="46">
        <v>9</v>
      </c>
      <c r="G11" s="49" t="s">
        <v>36</v>
      </c>
      <c r="H11" s="36">
        <v>99454</v>
      </c>
      <c r="I11" s="6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4" customFormat="1" ht="12.75">
      <c r="A12" s="36"/>
      <c r="B12" s="36"/>
      <c r="C12" s="36"/>
      <c r="D12" s="36"/>
      <c r="E12" s="36"/>
      <c r="F12" s="46">
        <v>10</v>
      </c>
      <c r="G12" s="49" t="s">
        <v>211</v>
      </c>
      <c r="H12" s="36">
        <v>535</v>
      </c>
      <c r="I12" s="6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4" customFormat="1" ht="12.75">
      <c r="A13" s="36"/>
      <c r="B13" s="36"/>
      <c r="C13" s="36"/>
      <c r="D13" s="36"/>
      <c r="E13" s="36"/>
      <c r="F13" s="46">
        <v>11</v>
      </c>
      <c r="G13" s="49" t="s">
        <v>220</v>
      </c>
      <c r="H13" s="36">
        <v>3229</v>
      </c>
      <c r="I13" s="6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</row>
    <row r="14" spans="1:65" s="4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4" customFormat="1" ht="12.75">
      <c r="A15" s="36"/>
      <c r="B15" s="36"/>
      <c r="C15" s="36"/>
      <c r="D15" s="36"/>
      <c r="E15" s="36"/>
      <c r="F15" s="46">
        <v>13</v>
      </c>
      <c r="G15" s="49" t="s">
        <v>251</v>
      </c>
      <c r="H15" s="36">
        <v>396</v>
      </c>
      <c r="I15" s="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4" customFormat="1" ht="30" customHeight="1">
      <c r="A16" s="36"/>
      <c r="B16" s="36"/>
      <c r="C16" s="36"/>
      <c r="D16" s="36"/>
      <c r="E16" s="36"/>
      <c r="F16" s="46">
        <v>14</v>
      </c>
      <c r="G16" s="49" t="s">
        <v>252</v>
      </c>
      <c r="H16" s="36">
        <v>30340</v>
      </c>
      <c r="I16" s="6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4" customFormat="1" ht="25.5">
      <c r="A17" s="36"/>
      <c r="B17" s="36"/>
      <c r="C17" s="36"/>
      <c r="D17" s="36"/>
      <c r="E17" s="36"/>
      <c r="F17" s="46">
        <v>15</v>
      </c>
      <c r="G17" s="49" t="s">
        <v>173</v>
      </c>
      <c r="H17" s="36">
        <v>824.28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4" customFormat="1" ht="12.75">
      <c r="A18" s="36"/>
      <c r="B18" s="36"/>
      <c r="C18" s="36"/>
      <c r="D18" s="36"/>
      <c r="E18" s="36"/>
      <c r="F18" s="36"/>
      <c r="G18" s="37" t="s">
        <v>153</v>
      </c>
      <c r="H18" s="36">
        <f>SUM(H3:H17)</f>
        <v>191873.28</v>
      </c>
      <c r="I18" s="36">
        <f>E3-H18</f>
        <v>188534.66799999998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3" customFormat="1" ht="12.75">
      <c r="A38" s="12"/>
      <c r="E38" s="13" t="s">
        <v>172</v>
      </c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I67"/>
  <sheetViews>
    <sheetView workbookViewId="0" topLeftCell="A1">
      <selection activeCell="A19" sqref="A1:I19"/>
    </sheetView>
  </sheetViews>
  <sheetFormatPr defaultColWidth="9.00390625" defaultRowHeight="12.75"/>
  <cols>
    <col min="1" max="1" width="12.87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8.125" style="3" customWidth="1"/>
    <col min="8" max="8" width="11.125" style="2" customWidth="1"/>
    <col min="9" max="9" width="12.875" style="15" customWidth="1"/>
    <col min="10" max="61" width="9.125" style="12" customWidth="1"/>
    <col min="62" max="16384" width="9.125" style="2" customWidth="1"/>
  </cols>
  <sheetData>
    <row r="1" spans="1:9" ht="30" customHeight="1">
      <c r="A1" s="69" t="s">
        <v>64</v>
      </c>
      <c r="B1" s="70"/>
      <c r="C1" s="70"/>
      <c r="D1" s="70"/>
      <c r="E1" s="70"/>
      <c r="F1" s="70"/>
      <c r="G1" s="70"/>
      <c r="H1" s="70"/>
      <c r="I1" s="71"/>
    </row>
    <row r="2" spans="1:9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154</v>
      </c>
    </row>
    <row r="3" spans="1:61" s="4" customFormat="1" ht="12.75" customHeight="1">
      <c r="A3" s="36">
        <v>45182.69</v>
      </c>
      <c r="B3" s="4">
        <v>3367.4</v>
      </c>
      <c r="C3" s="36">
        <v>4.01</v>
      </c>
      <c r="D3" s="36">
        <f>B3*C3*12</f>
        <v>162039.288</v>
      </c>
      <c r="E3" s="36">
        <f>A3+D3</f>
        <v>207221.978</v>
      </c>
      <c r="F3" s="50">
        <v>1</v>
      </c>
      <c r="G3" s="49" t="s">
        <v>37</v>
      </c>
      <c r="H3" s="36">
        <v>8904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12.75">
      <c r="A4" s="36"/>
      <c r="B4" s="36"/>
      <c r="C4" s="36"/>
      <c r="D4" s="36"/>
      <c r="E4" s="36"/>
      <c r="F4" s="50">
        <v>2</v>
      </c>
      <c r="G4" s="49" t="s">
        <v>11</v>
      </c>
      <c r="H4" s="36">
        <v>33717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6"/>
      <c r="B5" s="36"/>
      <c r="C5" s="36"/>
      <c r="D5" s="36"/>
      <c r="E5" s="36"/>
      <c r="F5" s="50">
        <v>3</v>
      </c>
      <c r="G5" s="49" t="s">
        <v>189</v>
      </c>
      <c r="H5" s="36">
        <v>2000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6"/>
      <c r="B6" s="36"/>
      <c r="C6" s="36"/>
      <c r="D6" s="36"/>
      <c r="E6" s="36"/>
      <c r="F6" s="50">
        <v>4</v>
      </c>
      <c r="G6" s="49" t="s">
        <v>253</v>
      </c>
      <c r="H6" s="36">
        <v>2783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12.75">
      <c r="A7" s="36"/>
      <c r="B7" s="36"/>
      <c r="C7" s="36"/>
      <c r="D7" s="36"/>
      <c r="E7" s="36"/>
      <c r="F7" s="50">
        <v>5</v>
      </c>
      <c r="G7" s="49" t="s">
        <v>254</v>
      </c>
      <c r="H7" s="36">
        <v>1311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12.75">
      <c r="A8" s="36"/>
      <c r="B8" s="36"/>
      <c r="C8" s="36"/>
      <c r="D8" s="36"/>
      <c r="E8" s="36"/>
      <c r="F8" s="50">
        <v>6</v>
      </c>
      <c r="G8" s="49" t="s">
        <v>99</v>
      </c>
      <c r="H8" s="36">
        <v>581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6"/>
      <c r="B9" s="36"/>
      <c r="C9" s="36"/>
      <c r="D9" s="36"/>
      <c r="E9" s="36"/>
      <c r="F9" s="50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12.75">
      <c r="A10" s="36"/>
      <c r="B10" s="36"/>
      <c r="C10" s="36"/>
      <c r="D10" s="36"/>
      <c r="E10" s="36"/>
      <c r="F10" s="50">
        <v>8</v>
      </c>
      <c r="G10" s="49"/>
      <c r="H10" s="36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4" customFormat="1" ht="12.75">
      <c r="A11" s="36"/>
      <c r="B11" s="36"/>
      <c r="C11" s="36"/>
      <c r="D11" s="36"/>
      <c r="E11" s="36"/>
      <c r="F11" s="50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12.75">
      <c r="A12" s="36"/>
      <c r="B12" s="36"/>
      <c r="C12" s="36"/>
      <c r="D12" s="36"/>
      <c r="E12" s="36"/>
      <c r="F12" s="50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22" customFormat="1" ht="12.75">
      <c r="A13" s="36"/>
      <c r="B13" s="36"/>
      <c r="C13" s="36"/>
      <c r="D13" s="36"/>
      <c r="E13" s="36"/>
      <c r="F13" s="50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22" customFormat="1" ht="12.75">
      <c r="A14" s="36"/>
      <c r="B14" s="36"/>
      <c r="C14" s="36"/>
      <c r="D14" s="36"/>
      <c r="E14" s="36"/>
      <c r="F14" s="50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22" customFormat="1" ht="12.75">
      <c r="A15" s="36"/>
      <c r="B15" s="36"/>
      <c r="C15" s="36"/>
      <c r="D15" s="36"/>
      <c r="E15" s="36"/>
      <c r="F15" s="50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22" customFormat="1" ht="12.75">
      <c r="A16" s="36"/>
      <c r="B16" s="36"/>
      <c r="C16" s="36"/>
      <c r="D16" s="36"/>
      <c r="E16" s="36"/>
      <c r="F16" s="50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22" customFormat="1" ht="12.75">
      <c r="A17" s="36"/>
      <c r="B17" s="36"/>
      <c r="C17" s="36"/>
      <c r="D17" s="36"/>
      <c r="E17" s="36"/>
      <c r="F17" s="50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9" ht="25.5">
      <c r="A18" s="36"/>
      <c r="B18" s="36"/>
      <c r="C18" s="36"/>
      <c r="D18" s="36"/>
      <c r="E18" s="36"/>
      <c r="F18" s="50"/>
      <c r="G18" s="49" t="s">
        <v>173</v>
      </c>
      <c r="H18" s="36"/>
      <c r="I18" s="36"/>
    </row>
    <row r="19" spans="1:9" ht="12.75">
      <c r="A19" s="36"/>
      <c r="B19" s="36"/>
      <c r="C19" s="36"/>
      <c r="D19" s="36"/>
      <c r="E19" s="36"/>
      <c r="F19" s="36"/>
      <c r="G19" s="37" t="s">
        <v>153</v>
      </c>
      <c r="H19" s="36">
        <f>SUM(H3:H18)</f>
        <v>49296</v>
      </c>
      <c r="I19" s="36">
        <f>E3-H19</f>
        <v>157925.978</v>
      </c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49"/>
      <c r="H22" s="36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8"/>
      <c r="H66" s="12"/>
      <c r="I66" s="12"/>
    </row>
    <row r="67" spans="7:8" ht="12.75">
      <c r="G67" s="18"/>
      <c r="H67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BB392"/>
  <sheetViews>
    <sheetView workbookViewId="0" topLeftCell="A1">
      <selection activeCell="A15" sqref="A1:I15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00390625" style="3" customWidth="1"/>
    <col min="8" max="8" width="11.125" style="2" customWidth="1"/>
    <col min="9" max="9" width="14.00390625" style="15" customWidth="1"/>
    <col min="10" max="53" width="9.125" style="12" customWidth="1"/>
    <col min="54" max="54" width="9.125" style="19" customWidth="1"/>
    <col min="55" max="16384" width="9.125" style="2" customWidth="1"/>
  </cols>
  <sheetData>
    <row r="1" spans="1:9" ht="27" customHeight="1">
      <c r="A1" s="69" t="s">
        <v>63</v>
      </c>
      <c r="B1" s="70"/>
      <c r="C1" s="70"/>
      <c r="D1" s="70"/>
      <c r="E1" s="70"/>
      <c r="F1" s="70"/>
      <c r="G1" s="70"/>
      <c r="H1" s="70"/>
      <c r="I1" s="71"/>
    </row>
    <row r="2" spans="1:10" ht="63.7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1" t="s">
        <v>146</v>
      </c>
      <c r="H2" s="1" t="s">
        <v>147</v>
      </c>
      <c r="I2" s="1" t="s">
        <v>149</v>
      </c>
      <c r="J2" s="16"/>
    </row>
    <row r="3" spans="1:54" s="4" customFormat="1" ht="25.5" customHeight="1">
      <c r="A3" s="36">
        <v>32697.16</v>
      </c>
      <c r="B3" s="4">
        <v>2639.1</v>
      </c>
      <c r="C3" s="36">
        <v>4.01</v>
      </c>
      <c r="D3" s="36">
        <f>B3*C3*12</f>
        <v>126993.492</v>
      </c>
      <c r="E3" s="36">
        <f>A3+D3</f>
        <v>159690.652</v>
      </c>
      <c r="F3" s="46">
        <v>1</v>
      </c>
      <c r="G3" s="49" t="s">
        <v>38</v>
      </c>
      <c r="H3" s="36">
        <v>3039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20"/>
    </row>
    <row r="4" spans="1:54" s="4" customFormat="1" ht="12.75">
      <c r="A4" s="36"/>
      <c r="B4" s="36"/>
      <c r="C4" s="36"/>
      <c r="D4" s="36"/>
      <c r="E4" s="36"/>
      <c r="F4" s="46">
        <v>2</v>
      </c>
      <c r="G4" s="49" t="s">
        <v>255</v>
      </c>
      <c r="H4" s="36">
        <v>1600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20"/>
    </row>
    <row r="5" spans="1:54" s="4" customFormat="1" ht="12.75">
      <c r="A5" s="36"/>
      <c r="B5" s="36"/>
      <c r="C5" s="36"/>
      <c r="D5" s="36"/>
      <c r="E5" s="36"/>
      <c r="F5" s="46">
        <v>3</v>
      </c>
      <c r="G5" s="49" t="s">
        <v>39</v>
      </c>
      <c r="H5" s="36">
        <v>1565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20"/>
    </row>
    <row r="6" spans="1:54" s="4" customFormat="1" ht="12.75">
      <c r="A6" s="36"/>
      <c r="B6" s="36"/>
      <c r="C6" s="36"/>
      <c r="D6" s="36"/>
      <c r="E6" s="36"/>
      <c r="F6" s="46">
        <v>4</v>
      </c>
      <c r="G6" s="49"/>
      <c r="H6" s="36"/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20"/>
    </row>
    <row r="7" spans="1:54" s="4" customFormat="1" ht="12.75">
      <c r="A7" s="36"/>
      <c r="B7" s="36"/>
      <c r="C7" s="36"/>
      <c r="D7" s="36"/>
      <c r="E7" s="36"/>
      <c r="F7" s="46">
        <v>5</v>
      </c>
      <c r="G7" s="49" t="s">
        <v>69</v>
      </c>
      <c r="H7" s="36">
        <v>4238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20"/>
    </row>
    <row r="8" spans="1:54" s="4" customFormat="1" ht="25.5">
      <c r="A8" s="36"/>
      <c r="B8" s="36"/>
      <c r="C8" s="36"/>
      <c r="D8" s="36"/>
      <c r="E8" s="36"/>
      <c r="F8" s="46">
        <v>6</v>
      </c>
      <c r="G8" s="49" t="s">
        <v>70</v>
      </c>
      <c r="H8" s="36">
        <v>4546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20"/>
    </row>
    <row r="9" spans="1:54" s="17" customFormat="1" ht="12.75">
      <c r="A9" s="36"/>
      <c r="B9" s="36"/>
      <c r="C9" s="36"/>
      <c r="D9" s="36"/>
      <c r="E9" s="36"/>
      <c r="F9" s="46">
        <v>7</v>
      </c>
      <c r="G9" s="49"/>
      <c r="H9" s="36"/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1"/>
    </row>
    <row r="10" spans="1:54" s="17" customFormat="1" ht="12.75">
      <c r="A10" s="36"/>
      <c r="B10" s="36"/>
      <c r="C10" s="36"/>
      <c r="D10" s="36"/>
      <c r="E10" s="36"/>
      <c r="F10" s="46">
        <v>8</v>
      </c>
      <c r="G10" s="49"/>
      <c r="H10" s="52"/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21"/>
    </row>
    <row r="11" spans="1:54" s="17" customFormat="1" ht="12.75">
      <c r="A11" s="36"/>
      <c r="B11" s="36"/>
      <c r="C11" s="36"/>
      <c r="D11" s="36"/>
      <c r="E11" s="36"/>
      <c r="F11" s="46"/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21"/>
    </row>
    <row r="12" spans="1:54" s="17" customFormat="1" ht="12.75">
      <c r="A12" s="36"/>
      <c r="B12" s="36"/>
      <c r="C12" s="36"/>
      <c r="D12" s="36"/>
      <c r="E12" s="36"/>
      <c r="F12" s="37">
        <v>9</v>
      </c>
      <c r="G12" s="49"/>
      <c r="H12" s="36"/>
      <c r="I12" s="4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21"/>
    </row>
    <row r="13" spans="1:53" s="22" customFormat="1" ht="12.75">
      <c r="A13" s="36"/>
      <c r="B13" s="36"/>
      <c r="C13" s="36"/>
      <c r="D13" s="36"/>
      <c r="E13" s="36"/>
      <c r="F13" s="37"/>
      <c r="G13" s="49"/>
      <c r="H13" s="36"/>
      <c r="I13" s="4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9" s="12" customFormat="1" ht="25.5">
      <c r="A14" s="36"/>
      <c r="B14" s="36"/>
      <c r="C14" s="36"/>
      <c r="D14" s="36"/>
      <c r="E14" s="36"/>
      <c r="F14" s="36"/>
      <c r="G14" s="49" t="s">
        <v>173</v>
      </c>
      <c r="H14" s="52"/>
      <c r="I14" s="36"/>
    </row>
    <row r="15" spans="1:9" s="12" customFormat="1" ht="12.75">
      <c r="A15" s="36"/>
      <c r="B15" s="36"/>
      <c r="C15" s="36"/>
      <c r="D15" s="36"/>
      <c r="E15" s="36"/>
      <c r="F15" s="36"/>
      <c r="G15" s="37" t="s">
        <v>153</v>
      </c>
      <c r="H15" s="36">
        <f>SUM(H3:H14)</f>
        <v>14988</v>
      </c>
      <c r="I15" s="36">
        <f>E3-H15</f>
        <v>144702.652</v>
      </c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49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pans="6:9" ht="12.75">
      <c r="F391" s="12"/>
      <c r="G391" s="18"/>
      <c r="H391" s="12"/>
      <c r="I391" s="12"/>
    </row>
    <row r="392" spans="7:8" ht="12.75">
      <c r="G392" s="18"/>
      <c r="H392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W293"/>
  <sheetViews>
    <sheetView workbookViewId="0" topLeftCell="A1">
      <selection activeCell="A21" sqref="A1:I21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625" style="2" customWidth="1"/>
    <col min="4" max="4" width="9.125" style="2" customWidth="1"/>
    <col min="5" max="5" width="8.625" style="2" customWidth="1"/>
    <col min="6" max="6" width="4.375" style="2" customWidth="1"/>
    <col min="7" max="7" width="34.875" style="3" customWidth="1"/>
    <col min="8" max="8" width="11.125" style="2" customWidth="1"/>
    <col min="9" max="9" width="13.00390625" style="15" customWidth="1"/>
    <col min="10" max="23" width="9.125" style="12" customWidth="1"/>
    <col min="24" max="16384" width="9.125" style="2" customWidth="1"/>
  </cols>
  <sheetData>
    <row r="1" spans="1:9" ht="21.75" customHeight="1">
      <c r="A1" s="69" t="s">
        <v>62</v>
      </c>
      <c r="B1" s="70"/>
      <c r="C1" s="70"/>
      <c r="D1" s="70"/>
      <c r="E1" s="70"/>
      <c r="F1" s="70"/>
      <c r="G1" s="70"/>
      <c r="H1" s="70"/>
      <c r="I1" s="71"/>
    </row>
    <row r="2" spans="1:10" ht="76.5">
      <c r="A2" s="5" t="s">
        <v>148</v>
      </c>
      <c r="B2" s="1" t="s">
        <v>144</v>
      </c>
      <c r="C2" s="1" t="s">
        <v>150</v>
      </c>
      <c r="D2" s="1" t="s">
        <v>145</v>
      </c>
      <c r="E2" s="1" t="s">
        <v>151</v>
      </c>
      <c r="F2" s="1" t="s">
        <v>152</v>
      </c>
      <c r="G2" s="5" t="s">
        <v>174</v>
      </c>
      <c r="H2" s="1" t="s">
        <v>147</v>
      </c>
      <c r="I2" s="1" t="s">
        <v>154</v>
      </c>
      <c r="J2" s="16"/>
    </row>
    <row r="3" spans="1:23" s="4" customFormat="1" ht="12.75" customHeight="1">
      <c r="A3" s="36">
        <v>-102324.77</v>
      </c>
      <c r="B3" s="4">
        <v>4164.4</v>
      </c>
      <c r="C3" s="36">
        <v>4.01</v>
      </c>
      <c r="D3" s="36">
        <f>B3*C3*12</f>
        <v>200390.92799999999</v>
      </c>
      <c r="E3" s="36">
        <f>A3+D3</f>
        <v>98066.15799999998</v>
      </c>
      <c r="F3" s="46">
        <v>1</v>
      </c>
      <c r="G3" s="49" t="s">
        <v>177</v>
      </c>
      <c r="H3" s="36">
        <v>9690</v>
      </c>
      <c r="I3" s="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12.75">
      <c r="A4" s="36"/>
      <c r="B4" s="36"/>
      <c r="C4" s="36"/>
      <c r="D4" s="36"/>
      <c r="E4" s="36"/>
      <c r="F4" s="46">
        <v>2</v>
      </c>
      <c r="G4" s="49" t="s">
        <v>256</v>
      </c>
      <c r="H4" s="36">
        <v>7357</v>
      </c>
      <c r="I4" s="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36"/>
      <c r="B5" s="36"/>
      <c r="C5" s="36"/>
      <c r="D5" s="36"/>
      <c r="E5" s="36"/>
      <c r="F5" s="46">
        <v>3</v>
      </c>
      <c r="G5" s="49" t="s">
        <v>178</v>
      </c>
      <c r="H5" s="36">
        <v>1415</v>
      </c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6"/>
      <c r="B6" s="36"/>
      <c r="C6" s="36"/>
      <c r="D6" s="36"/>
      <c r="E6" s="36"/>
      <c r="F6" s="46">
        <v>4</v>
      </c>
      <c r="G6" s="49" t="s">
        <v>179</v>
      </c>
      <c r="H6" s="36">
        <v>7798</v>
      </c>
      <c r="I6" s="6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12.75">
      <c r="A7" s="36"/>
      <c r="B7" s="36"/>
      <c r="C7" s="36"/>
      <c r="D7" s="36"/>
      <c r="E7" s="36"/>
      <c r="F7" s="46">
        <v>5</v>
      </c>
      <c r="G7" s="49" t="s">
        <v>185</v>
      </c>
      <c r="H7" s="36">
        <v>11189</v>
      </c>
      <c r="I7" s="6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38.25">
      <c r="A8" s="36"/>
      <c r="B8" s="36"/>
      <c r="C8" s="36"/>
      <c r="D8" s="36"/>
      <c r="E8" s="36"/>
      <c r="F8" s="46">
        <v>6</v>
      </c>
      <c r="G8" s="49" t="s">
        <v>257</v>
      </c>
      <c r="H8" s="36">
        <v>56268</v>
      </c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12.75">
      <c r="A9" s="36"/>
      <c r="B9" s="36"/>
      <c r="C9" s="36"/>
      <c r="D9" s="36"/>
      <c r="E9" s="36"/>
      <c r="F9" s="46">
        <v>7</v>
      </c>
      <c r="G9" s="49" t="s">
        <v>85</v>
      </c>
      <c r="H9" s="36">
        <v>35992</v>
      </c>
      <c r="I9" s="6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2.75">
      <c r="A10" s="36"/>
      <c r="B10" s="36"/>
      <c r="C10" s="36"/>
      <c r="D10" s="36"/>
      <c r="E10" s="36"/>
      <c r="F10" s="46">
        <v>8</v>
      </c>
      <c r="G10" s="49" t="s">
        <v>103</v>
      </c>
      <c r="H10" s="36">
        <v>30696.4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4" customFormat="1" ht="12.75">
      <c r="A11" s="36"/>
      <c r="B11" s="36"/>
      <c r="C11" s="36"/>
      <c r="D11" s="36"/>
      <c r="E11" s="36"/>
      <c r="F11" s="46">
        <v>9</v>
      </c>
      <c r="G11" s="49"/>
      <c r="H11" s="36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12.75">
      <c r="A12" s="36"/>
      <c r="B12" s="36"/>
      <c r="C12" s="36"/>
      <c r="D12" s="36"/>
      <c r="E12" s="36"/>
      <c r="F12" s="46">
        <v>10</v>
      </c>
      <c r="G12" s="49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7" customFormat="1" ht="12.75">
      <c r="A13" s="36"/>
      <c r="B13" s="36"/>
      <c r="C13" s="36"/>
      <c r="D13" s="36"/>
      <c r="E13" s="36"/>
      <c r="F13" s="46">
        <v>11</v>
      </c>
      <c r="G13" s="49"/>
      <c r="H13" s="36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7" customFormat="1" ht="12.75">
      <c r="A14" s="36"/>
      <c r="B14" s="36"/>
      <c r="C14" s="36"/>
      <c r="D14" s="36"/>
      <c r="E14" s="36"/>
      <c r="F14" s="46">
        <v>12</v>
      </c>
      <c r="G14" s="49"/>
      <c r="H14" s="36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7" customFormat="1" ht="12.75">
      <c r="A15" s="36"/>
      <c r="B15" s="36"/>
      <c r="C15" s="36"/>
      <c r="D15" s="36"/>
      <c r="E15" s="36"/>
      <c r="F15" s="46">
        <v>13</v>
      </c>
      <c r="G15" s="49"/>
      <c r="H15" s="36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7" customFormat="1" ht="12.75">
      <c r="A16" s="36"/>
      <c r="B16" s="36"/>
      <c r="C16" s="36"/>
      <c r="D16" s="36"/>
      <c r="E16" s="36"/>
      <c r="F16" s="46">
        <v>14</v>
      </c>
      <c r="G16" s="49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7" customFormat="1" ht="12.75">
      <c r="A17" s="36"/>
      <c r="B17" s="36"/>
      <c r="C17" s="36"/>
      <c r="D17" s="36"/>
      <c r="E17" s="36"/>
      <c r="F17" s="46">
        <v>15</v>
      </c>
      <c r="G17" s="49"/>
      <c r="H17" s="36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7" customFormat="1" ht="12.75">
      <c r="A18" s="36"/>
      <c r="B18" s="36"/>
      <c r="C18" s="36"/>
      <c r="D18" s="36"/>
      <c r="E18" s="36"/>
      <c r="F18" s="46">
        <v>16</v>
      </c>
      <c r="G18" s="49"/>
      <c r="H18" s="36"/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7" customFormat="1" ht="12.75">
      <c r="A19" s="36"/>
      <c r="B19" s="36"/>
      <c r="C19" s="36"/>
      <c r="D19" s="36"/>
      <c r="E19" s="36"/>
      <c r="F19" s="46">
        <v>17</v>
      </c>
      <c r="G19" s="49"/>
      <c r="H19" s="36"/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7" customFormat="1" ht="25.5">
      <c r="A20" s="36"/>
      <c r="B20" s="36"/>
      <c r="C20" s="36"/>
      <c r="D20" s="36"/>
      <c r="E20" s="36"/>
      <c r="F20" s="46">
        <v>18</v>
      </c>
      <c r="G20" s="49" t="s">
        <v>173</v>
      </c>
      <c r="H20" s="36">
        <v>1107.12</v>
      </c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7" customFormat="1" ht="12.75">
      <c r="A21" s="36"/>
      <c r="B21" s="36"/>
      <c r="C21" s="36"/>
      <c r="D21" s="36"/>
      <c r="E21" s="36"/>
      <c r="F21" s="36"/>
      <c r="G21" s="37" t="s">
        <v>153</v>
      </c>
      <c r="H21" s="36">
        <f>SUM(H3:H20)</f>
        <v>161512.52</v>
      </c>
      <c r="I21" s="36">
        <f>E3-H21</f>
        <v>-63446.36200000001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Юля</cp:lastModifiedBy>
  <cp:lastPrinted>2015-06-10T06:32:36Z</cp:lastPrinted>
  <dcterms:created xsi:type="dcterms:W3CDTF">2009-03-17T08:20:28Z</dcterms:created>
  <dcterms:modified xsi:type="dcterms:W3CDTF">2015-07-02T12:04:12Z</dcterms:modified>
  <cp:category/>
  <cp:version/>
  <cp:contentType/>
  <cp:contentStatus/>
</cp:coreProperties>
</file>