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2012" sheetId="1" r:id="rId1"/>
    <sheet name="2010" sheetId="2" r:id="rId2"/>
    <sheet name="Анализ" sheetId="3" r:id="rId3"/>
    <sheet name="2013" sheetId="4" r:id="rId4"/>
    <sheet name="Анал.2014" sheetId="5" r:id="rId5"/>
    <sheet name="2014 уточн." sheetId="6" r:id="rId6"/>
    <sheet name="2014" sheetId="7" r:id="rId7"/>
  </sheets>
  <definedNames/>
  <calcPr fullCalcOnLoad="1"/>
</workbook>
</file>

<file path=xl/sharedStrings.xml><?xml version="1.0" encoding="utf-8"?>
<sst xmlns="http://schemas.openxmlformats.org/spreadsheetml/2006/main" count="927" uniqueCount="106">
  <si>
    <t>СВЕДЕНИЯ</t>
  </si>
  <si>
    <t>о доходах и расходах по ООО "Управляющая жилищная компания" за 2012 год</t>
  </si>
  <si>
    <t>№ п/п</t>
  </si>
  <si>
    <t>Наименование жилищно-коммунальных услуг</t>
  </si>
  <si>
    <t>Сумма в руб. и коп.</t>
  </si>
  <si>
    <t>Исполнитель, Поставщик, Ресурсоснабжающая организация</t>
  </si>
  <si>
    <t>Содержание и ремонт общего имущества</t>
  </si>
  <si>
    <t>1.1.</t>
  </si>
  <si>
    <t>Шопшинское МУП ЖКХ</t>
  </si>
  <si>
    <t>ООО Рубикон</t>
  </si>
  <si>
    <t>Услуги связи</t>
  </si>
  <si>
    <t>ООО Фортуна</t>
  </si>
  <si>
    <t>ООО Строймастердомофоны</t>
  </si>
  <si>
    <t>ООО Жилсервис</t>
  </si>
  <si>
    <t>ООО АФК Стройтранзит</t>
  </si>
  <si>
    <t>ВДПО</t>
  </si>
  <si>
    <t>Великосельское МП ЖКХ</t>
  </si>
  <si>
    <t>ЖСК Заря</t>
  </si>
  <si>
    <t>ЖСК Машиностроитель</t>
  </si>
  <si>
    <t>ЖСК Юбилейный</t>
  </si>
  <si>
    <t>ООО Профдезинфекция</t>
  </si>
  <si>
    <t>Трест Гаврилов - Ямрайгаз</t>
  </si>
  <si>
    <t>ИТОГО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</si>
  <si>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</si>
  <si>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</si>
  <si>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</si>
  <si>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</si>
  <si>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</si>
  <si>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</si>
  <si>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</si>
  <si>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</si>
  <si>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</si>
  <si>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</si>
  <si>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</t>
  </si>
  <si>
    <t>Коммунальные услуги</t>
  </si>
  <si>
    <t>ООО Яркоммунсервис</t>
  </si>
  <si>
    <t>2.1.</t>
  </si>
  <si>
    <t>Холодное водоснабжение и водоотведение</t>
  </si>
  <si>
    <t>I</t>
  </si>
  <si>
    <t>II</t>
  </si>
  <si>
    <t>Д/С Искра</t>
  </si>
  <si>
    <t>ОАО Ресурс</t>
  </si>
  <si>
    <t>III</t>
  </si>
  <si>
    <t>Отопление</t>
  </si>
  <si>
    <t>ОАО ГМЗ Агат</t>
  </si>
  <si>
    <t>С/П Сосновый бор</t>
  </si>
  <si>
    <t>Ростелеком</t>
  </si>
  <si>
    <t>IV</t>
  </si>
  <si>
    <t>Вывоз и утилизация ТБО</t>
  </si>
  <si>
    <t>2.2.</t>
  </si>
  <si>
    <t>2.3.</t>
  </si>
  <si>
    <t>2.4.</t>
  </si>
  <si>
    <t>2.5.</t>
  </si>
  <si>
    <t>2.6.</t>
  </si>
  <si>
    <t>2.7.</t>
  </si>
  <si>
    <t>ООО Спецавтохозяйство</t>
  </si>
  <si>
    <t>3.</t>
  </si>
  <si>
    <t>Электроснабжение</t>
  </si>
  <si>
    <t>3.1.</t>
  </si>
  <si>
    <t>Ярэнерго</t>
  </si>
  <si>
    <t>4.</t>
  </si>
  <si>
    <t>Газоснабжение</t>
  </si>
  <si>
    <t>ООО Ярославльоблгаз</t>
  </si>
  <si>
    <t>4.1.</t>
  </si>
  <si>
    <t>"</t>
  </si>
  <si>
    <t>Прочие расходы</t>
  </si>
  <si>
    <t>Текущий ремонт</t>
  </si>
  <si>
    <t>Прочие по исполнительным листам</t>
  </si>
  <si>
    <t>Содержание ООО УЖК</t>
  </si>
  <si>
    <t>V</t>
  </si>
  <si>
    <t>Всего коммунальные услуги</t>
  </si>
  <si>
    <t>Всего прочие услуги</t>
  </si>
  <si>
    <t>Жилищные услуги</t>
  </si>
  <si>
    <t>Всего жилищные услуги</t>
  </si>
  <si>
    <t>ВСЕГО РАСХОДЫ</t>
  </si>
  <si>
    <t>1.</t>
  </si>
  <si>
    <t>ВСЕГО ДОХОДЫ</t>
  </si>
  <si>
    <t>3.2.</t>
  </si>
  <si>
    <t>о доходах и расходах по ООО "Управляющая жилищная компания" за 2010 год</t>
  </si>
  <si>
    <t>ИП Корнев</t>
  </si>
  <si>
    <t>Гаврилов - Ямское МП ЖКХ</t>
  </si>
  <si>
    <t>ОАО ГМЗ АГАТ</t>
  </si>
  <si>
    <t>ОАО "Ресурс"</t>
  </si>
  <si>
    <t>ИП Голиков</t>
  </si>
  <si>
    <t>о доходах и расходах по ООО "Управляющая жилищная компания" за 2013 год</t>
  </si>
  <si>
    <t>1.12.</t>
  </si>
  <si>
    <t>ИП Фомичев</t>
  </si>
  <si>
    <t>Наименование жилищно-коммунальных услуг Исполнитель, Поставщик, Ресурсоснабжающая организация</t>
  </si>
  <si>
    <t>По отчету</t>
  </si>
  <si>
    <t>Начислено населению</t>
  </si>
  <si>
    <t>Финансовый результат</t>
  </si>
  <si>
    <t>Капитальный ремонт</t>
  </si>
  <si>
    <t>Наем</t>
  </si>
  <si>
    <t>Прочие</t>
  </si>
  <si>
    <t>Отклонение</t>
  </si>
  <si>
    <t>по оплате</t>
  </si>
  <si>
    <t>2012 год</t>
  </si>
  <si>
    <t>2013 год</t>
  </si>
  <si>
    <t>Сальдо на конец года</t>
  </si>
  <si>
    <t>Сальдо на начало года</t>
  </si>
  <si>
    <t>Субсидия на разницу в тарифах</t>
  </si>
  <si>
    <t>о доходах и расходах по ООО "Управляющая жилищная компания" за 2014 год</t>
  </si>
  <si>
    <t>2014 год</t>
  </si>
  <si>
    <t>Исполнитель, Поставщик, Ресурсо-снабжающая организация</t>
  </si>
  <si>
    <t>расходы</t>
  </si>
  <si>
    <t>доходы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</si>
</sst>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/>
    </xf>
    <xf numFmtId="1" fontId="9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58">
      <selection activeCell="A10" sqref="A1:IV16384"/>
    </sheetView>
  </sheetViews>
  <sheetFormatPr defaultColWidth="21.28125" defaultRowHeight="12.75"/>
  <cols>
    <col min="1" max="1" width="11.140625" style="3" customWidth="1"/>
    <col min="2" max="2" width="19.7109375" style="20" customWidth="1"/>
    <col min="3" max="3" width="31.7109375" style="2" customWidth="1"/>
    <col min="4" max="4" width="24.140625" style="3" customWidth="1"/>
    <col min="5" max="16384" width="21.28125" style="3" customWidth="1"/>
  </cols>
  <sheetData>
    <row r="1" spans="1:4" ht="23.25">
      <c r="A1" s="83" t="s">
        <v>0</v>
      </c>
      <c r="B1" s="83"/>
      <c r="C1" s="83"/>
      <c r="D1" s="83"/>
    </row>
    <row r="2" spans="1:4" ht="37.5" customHeight="1">
      <c r="A2" s="84" t="s">
        <v>1</v>
      </c>
      <c r="B2" s="84"/>
      <c r="C2" s="84"/>
      <c r="D2" s="84"/>
    </row>
    <row r="3" ht="10.5" customHeight="1"/>
    <row r="4" spans="1:4" s="2" customFormat="1" ht="72">
      <c r="A4" s="1" t="s">
        <v>2</v>
      </c>
      <c r="B4" s="21" t="s">
        <v>3</v>
      </c>
      <c r="C4" s="1" t="s">
        <v>5</v>
      </c>
      <c r="D4" s="1" t="s">
        <v>4</v>
      </c>
    </row>
    <row r="5" spans="1:4" s="5" customFormat="1" ht="23.25">
      <c r="A5" s="4" t="s">
        <v>38</v>
      </c>
      <c r="B5" s="77" t="s">
        <v>72</v>
      </c>
      <c r="C5" s="78"/>
      <c r="D5" s="79"/>
    </row>
    <row r="6" spans="1:4" s="5" customFormat="1" ht="17.25" customHeight="1">
      <c r="A6" s="4" t="s">
        <v>75</v>
      </c>
      <c r="B6" s="68" t="s">
        <v>6</v>
      </c>
      <c r="C6" s="81"/>
      <c r="D6" s="69"/>
    </row>
    <row r="7" spans="1:4" ht="18.75" customHeight="1">
      <c r="A7" s="6" t="s">
        <v>7</v>
      </c>
      <c r="B7" s="6" t="s">
        <v>64</v>
      </c>
      <c r="C7" s="1" t="s">
        <v>8</v>
      </c>
      <c r="D7" s="7">
        <v>106336.44</v>
      </c>
    </row>
    <row r="8" spans="1:4" ht="18">
      <c r="A8" s="6" t="s">
        <v>23</v>
      </c>
      <c r="B8" s="6" t="s">
        <v>64</v>
      </c>
      <c r="C8" s="1" t="s">
        <v>9</v>
      </c>
      <c r="D8" s="7">
        <v>2123287</v>
      </c>
    </row>
    <row r="9" spans="1:4" ht="18">
      <c r="A9" s="6" t="s">
        <v>24</v>
      </c>
      <c r="B9" s="6" t="s">
        <v>64</v>
      </c>
      <c r="C9" s="1" t="s">
        <v>13</v>
      </c>
      <c r="D9" s="7">
        <v>3076750.88</v>
      </c>
    </row>
    <row r="10" spans="1:4" ht="17.25" customHeight="1">
      <c r="A10" s="6" t="s">
        <v>25</v>
      </c>
      <c r="B10" s="6" t="s">
        <v>64</v>
      </c>
      <c r="C10" s="1" t="s">
        <v>14</v>
      </c>
      <c r="D10" s="7">
        <v>208944</v>
      </c>
    </row>
    <row r="11" spans="1:4" ht="18">
      <c r="A11" s="6" t="s">
        <v>26</v>
      </c>
      <c r="B11" s="6" t="s">
        <v>64</v>
      </c>
      <c r="C11" s="1" t="s">
        <v>15</v>
      </c>
      <c r="D11" s="7">
        <v>172372.28</v>
      </c>
    </row>
    <row r="12" spans="1:4" ht="33" customHeight="1">
      <c r="A12" s="6" t="s">
        <v>27</v>
      </c>
      <c r="B12" s="6" t="s">
        <v>64</v>
      </c>
      <c r="C12" s="1" t="s">
        <v>16</v>
      </c>
      <c r="D12" s="7">
        <v>178369.44</v>
      </c>
    </row>
    <row r="13" spans="1:4" ht="18">
      <c r="A13" s="6" t="s">
        <v>28</v>
      </c>
      <c r="B13" s="6" t="s">
        <v>64</v>
      </c>
      <c r="C13" s="1" t="s">
        <v>17</v>
      </c>
      <c r="D13" s="7">
        <v>179357</v>
      </c>
    </row>
    <row r="14" spans="1:4" ht="18.75" customHeight="1">
      <c r="A14" s="6" t="s">
        <v>29</v>
      </c>
      <c r="B14" s="6" t="s">
        <v>64</v>
      </c>
      <c r="C14" s="1" t="s">
        <v>18</v>
      </c>
      <c r="D14" s="7">
        <v>340859</v>
      </c>
    </row>
    <row r="15" spans="1:4" ht="18">
      <c r="A15" s="6" t="s">
        <v>30</v>
      </c>
      <c r="B15" s="6" t="s">
        <v>64</v>
      </c>
      <c r="C15" s="1" t="s">
        <v>19</v>
      </c>
      <c r="D15" s="7">
        <v>47481</v>
      </c>
    </row>
    <row r="16" spans="1:4" ht="36">
      <c r="A16" s="6" t="s">
        <v>31</v>
      </c>
      <c r="B16" s="6" t="s">
        <v>64</v>
      </c>
      <c r="C16" s="1" t="s">
        <v>20</v>
      </c>
      <c r="D16" s="7">
        <v>270238.38</v>
      </c>
    </row>
    <row r="17" spans="1:4" ht="36">
      <c r="A17" s="6" t="s">
        <v>32</v>
      </c>
      <c r="B17" s="6" t="s">
        <v>64</v>
      </c>
      <c r="C17" s="1" t="s">
        <v>21</v>
      </c>
      <c r="D17" s="7">
        <v>586694.6</v>
      </c>
    </row>
    <row r="18" spans="1:4" s="5" customFormat="1" ht="18">
      <c r="A18" s="4"/>
      <c r="B18" s="22" t="s">
        <v>22</v>
      </c>
      <c r="C18" s="8"/>
      <c r="D18" s="9">
        <f>SUM(D7:D17)</f>
        <v>7290690.0200000005</v>
      </c>
    </row>
    <row r="19" spans="1:4" s="5" customFormat="1" ht="11.25" customHeight="1">
      <c r="A19" s="75"/>
      <c r="B19" s="80"/>
      <c r="C19" s="80"/>
      <c r="D19" s="76"/>
    </row>
    <row r="20" spans="1:4" s="5" customFormat="1" ht="18">
      <c r="A20" s="4" t="s">
        <v>39</v>
      </c>
      <c r="B20" s="22" t="s">
        <v>48</v>
      </c>
      <c r="C20" s="8"/>
      <c r="D20" s="4"/>
    </row>
    <row r="21" spans="1:4" ht="36">
      <c r="A21" s="6" t="s">
        <v>36</v>
      </c>
      <c r="B21" s="6" t="s">
        <v>64</v>
      </c>
      <c r="C21" s="1" t="s">
        <v>16</v>
      </c>
      <c r="D21" s="7">
        <v>256344</v>
      </c>
    </row>
    <row r="22" spans="1:4" ht="19.5" customHeight="1">
      <c r="A22" s="6" t="s">
        <v>49</v>
      </c>
      <c r="B22" s="6" t="s">
        <v>64</v>
      </c>
      <c r="C22" s="1" t="s">
        <v>8</v>
      </c>
      <c r="D22" s="7">
        <v>74979.78</v>
      </c>
    </row>
    <row r="23" spans="1:4" ht="18">
      <c r="A23" s="6" t="s">
        <v>50</v>
      </c>
      <c r="B23" s="6" t="s">
        <v>64</v>
      </c>
      <c r="C23" s="1" t="s">
        <v>45</v>
      </c>
      <c r="D23" s="7">
        <v>44052</v>
      </c>
    </row>
    <row r="24" spans="1:4" ht="33" customHeight="1">
      <c r="A24" s="6" t="s">
        <v>51</v>
      </c>
      <c r="B24" s="6" t="s">
        <v>64</v>
      </c>
      <c r="C24" s="1" t="s">
        <v>55</v>
      </c>
      <c r="D24" s="7">
        <v>2915844.06</v>
      </c>
    </row>
    <row r="25" spans="1:4" ht="18">
      <c r="A25" s="6"/>
      <c r="B25" s="22" t="s">
        <v>22</v>
      </c>
      <c r="C25" s="1"/>
      <c r="D25" s="9">
        <f>SUM(D21:D24)</f>
        <v>3291219.84</v>
      </c>
    </row>
    <row r="26" spans="1:4" s="14" customFormat="1" ht="23.25">
      <c r="A26" s="10"/>
      <c r="B26" s="23" t="s">
        <v>73</v>
      </c>
      <c r="C26" s="12"/>
      <c r="D26" s="13">
        <f>SUM(D25,D18)</f>
        <v>10581909.86</v>
      </c>
    </row>
    <row r="27" spans="1:4" ht="12.75" customHeight="1">
      <c r="A27" s="72"/>
      <c r="B27" s="73"/>
      <c r="C27" s="73"/>
      <c r="D27" s="74"/>
    </row>
    <row r="28" spans="1:4" s="15" customFormat="1" ht="19.5" customHeight="1">
      <c r="A28" s="11" t="s">
        <v>42</v>
      </c>
      <c r="B28" s="77" t="s">
        <v>34</v>
      </c>
      <c r="C28" s="78"/>
      <c r="D28" s="79"/>
    </row>
    <row r="29" spans="1:4" s="5" customFormat="1" ht="20.25" customHeight="1">
      <c r="A29" s="4">
        <v>1</v>
      </c>
      <c r="B29" s="68" t="s">
        <v>37</v>
      </c>
      <c r="C29" s="81"/>
      <c r="D29" s="69"/>
    </row>
    <row r="30" spans="1:4" ht="16.5" customHeight="1">
      <c r="A30" s="6" t="s">
        <v>7</v>
      </c>
      <c r="B30" s="6" t="s">
        <v>64</v>
      </c>
      <c r="C30" s="1" t="s">
        <v>35</v>
      </c>
      <c r="D30" s="6">
        <v>320458.42</v>
      </c>
    </row>
    <row r="31" spans="1:4" ht="18">
      <c r="A31" s="6" t="s">
        <v>23</v>
      </c>
      <c r="B31" s="6" t="s">
        <v>64</v>
      </c>
      <c r="C31" s="1" t="s">
        <v>46</v>
      </c>
      <c r="D31" s="6">
        <v>54479.24</v>
      </c>
    </row>
    <row r="32" spans="1:4" ht="30.75" customHeight="1">
      <c r="A32" s="6" t="s">
        <v>24</v>
      </c>
      <c r="B32" s="6" t="s">
        <v>64</v>
      </c>
      <c r="C32" s="1" t="s">
        <v>16</v>
      </c>
      <c r="D32" s="6">
        <v>1163123.67</v>
      </c>
    </row>
    <row r="33" spans="1:4" ht="18">
      <c r="A33" s="6" t="s">
        <v>25</v>
      </c>
      <c r="B33" s="6" t="s">
        <v>64</v>
      </c>
      <c r="C33" s="1" t="s">
        <v>40</v>
      </c>
      <c r="D33" s="6">
        <v>74522.75</v>
      </c>
    </row>
    <row r="34" spans="1:4" ht="20.25" customHeight="1">
      <c r="A34" s="6" t="s">
        <v>26</v>
      </c>
      <c r="B34" s="6" t="s">
        <v>64</v>
      </c>
      <c r="C34" s="1" t="s">
        <v>8</v>
      </c>
      <c r="D34" s="6">
        <v>228558.48</v>
      </c>
    </row>
    <row r="35" spans="1:4" ht="18">
      <c r="A35" s="6" t="s">
        <v>27</v>
      </c>
      <c r="B35" s="6" t="s">
        <v>64</v>
      </c>
      <c r="C35" s="1" t="s">
        <v>41</v>
      </c>
      <c r="D35" s="6">
        <v>10571147.6</v>
      </c>
    </row>
    <row r="36" spans="1:4" ht="18">
      <c r="A36" s="6" t="s">
        <v>28</v>
      </c>
      <c r="B36" s="6" t="s">
        <v>64</v>
      </c>
      <c r="C36" s="1" t="s">
        <v>45</v>
      </c>
      <c r="D36" s="6">
        <v>284578.35</v>
      </c>
    </row>
    <row r="37" spans="1:4" s="5" customFormat="1" ht="18">
      <c r="A37" s="4"/>
      <c r="B37" s="22" t="s">
        <v>22</v>
      </c>
      <c r="C37" s="8"/>
      <c r="D37" s="9">
        <f>SUM(D30:D36)</f>
        <v>12696868.51</v>
      </c>
    </row>
    <row r="38" spans="1:4" ht="10.5" customHeight="1">
      <c r="A38" s="72"/>
      <c r="B38" s="73"/>
      <c r="C38" s="73"/>
      <c r="D38" s="74"/>
    </row>
    <row r="39" spans="1:4" s="5" customFormat="1" ht="21" customHeight="1">
      <c r="A39" s="4">
        <v>2</v>
      </c>
      <c r="B39" s="77" t="s">
        <v>43</v>
      </c>
      <c r="C39" s="78"/>
      <c r="D39" s="79"/>
    </row>
    <row r="40" spans="1:4" ht="18">
      <c r="A40" s="6" t="s">
        <v>36</v>
      </c>
      <c r="B40" s="6" t="s">
        <v>64</v>
      </c>
      <c r="C40" s="1" t="s">
        <v>44</v>
      </c>
      <c r="D40" s="7">
        <v>1920695.51</v>
      </c>
    </row>
    <row r="41" spans="1:4" ht="18">
      <c r="A41" s="6" t="s">
        <v>49</v>
      </c>
      <c r="B41" s="6" t="s">
        <v>64</v>
      </c>
      <c r="C41" s="1" t="s">
        <v>41</v>
      </c>
      <c r="D41" s="7">
        <v>15330513.12</v>
      </c>
    </row>
    <row r="42" spans="1:4" ht="18">
      <c r="A42" s="6" t="s">
        <v>50</v>
      </c>
      <c r="B42" s="6" t="s">
        <v>64</v>
      </c>
      <c r="C42" s="1" t="s">
        <v>45</v>
      </c>
      <c r="D42" s="7">
        <v>518395</v>
      </c>
    </row>
    <row r="43" spans="1:4" ht="36">
      <c r="A43" s="6" t="s">
        <v>51</v>
      </c>
      <c r="B43" s="6" t="s">
        <v>64</v>
      </c>
      <c r="C43" s="1" t="s">
        <v>16</v>
      </c>
      <c r="D43" s="7">
        <v>326645.48</v>
      </c>
    </row>
    <row r="44" spans="1:4" ht="18">
      <c r="A44" s="6" t="s">
        <v>52</v>
      </c>
      <c r="B44" s="6" t="s">
        <v>64</v>
      </c>
      <c r="C44" s="1" t="s">
        <v>46</v>
      </c>
      <c r="D44" s="7">
        <v>478800.34</v>
      </c>
    </row>
    <row r="45" spans="1:4" ht="18.75" customHeight="1">
      <c r="A45" s="6" t="s">
        <v>53</v>
      </c>
      <c r="B45" s="6" t="s">
        <v>64</v>
      </c>
      <c r="C45" s="1" t="s">
        <v>8</v>
      </c>
      <c r="D45" s="7">
        <v>1150000</v>
      </c>
    </row>
    <row r="46" spans="1:4" ht="18" customHeight="1">
      <c r="A46" s="6" t="s">
        <v>54</v>
      </c>
      <c r="B46" s="6" t="s">
        <v>64</v>
      </c>
      <c r="C46" s="1" t="s">
        <v>35</v>
      </c>
      <c r="D46" s="6">
        <v>593134.83</v>
      </c>
    </row>
    <row r="47" spans="1:4" s="5" customFormat="1" ht="18">
      <c r="A47" s="4"/>
      <c r="B47" s="22" t="s">
        <v>22</v>
      </c>
      <c r="C47" s="8"/>
      <c r="D47" s="9">
        <f>SUM(D40:D46)</f>
        <v>20318184.279999997</v>
      </c>
    </row>
    <row r="48" spans="1:4" ht="9.75" customHeight="1">
      <c r="A48" s="72"/>
      <c r="B48" s="73"/>
      <c r="C48" s="73"/>
      <c r="D48" s="74"/>
    </row>
    <row r="49" spans="1:4" s="15" customFormat="1" ht="18.75" customHeight="1">
      <c r="A49" s="11" t="s">
        <v>56</v>
      </c>
      <c r="B49" s="77" t="s">
        <v>57</v>
      </c>
      <c r="C49" s="78"/>
      <c r="D49" s="79"/>
    </row>
    <row r="50" spans="1:4" ht="18">
      <c r="A50" s="6" t="s">
        <v>58</v>
      </c>
      <c r="B50" s="6" t="s">
        <v>64</v>
      </c>
      <c r="C50" s="1" t="s">
        <v>45</v>
      </c>
      <c r="D50" s="6">
        <v>111880.6</v>
      </c>
    </row>
    <row r="51" spans="1:4" ht="18">
      <c r="A51" s="6" t="s">
        <v>77</v>
      </c>
      <c r="B51" s="6" t="s">
        <v>64</v>
      </c>
      <c r="C51" s="1" t="s">
        <v>59</v>
      </c>
      <c r="D51" s="6">
        <v>18974.73</v>
      </c>
    </row>
    <row r="52" spans="1:4" ht="18">
      <c r="A52" s="6"/>
      <c r="B52" s="22" t="s">
        <v>22</v>
      </c>
      <c r="C52" s="1"/>
      <c r="D52" s="4">
        <f>SUM(D50:D51)</f>
        <v>130855.33</v>
      </c>
    </row>
    <row r="53" spans="1:4" ht="12" customHeight="1">
      <c r="A53" s="72"/>
      <c r="B53" s="73"/>
      <c r="C53" s="73"/>
      <c r="D53" s="74"/>
    </row>
    <row r="54" spans="1:4" s="15" customFormat="1" ht="19.5" customHeight="1">
      <c r="A54" s="11" t="s">
        <v>60</v>
      </c>
      <c r="B54" s="77" t="s">
        <v>61</v>
      </c>
      <c r="C54" s="78"/>
      <c r="D54" s="79"/>
    </row>
    <row r="55" spans="1:4" ht="18.75" customHeight="1">
      <c r="A55" s="6" t="s">
        <v>63</v>
      </c>
      <c r="B55" s="6" t="s">
        <v>64</v>
      </c>
      <c r="C55" s="1" t="s">
        <v>62</v>
      </c>
      <c r="D55" s="6">
        <v>180412.58</v>
      </c>
    </row>
    <row r="56" spans="1:4" ht="18">
      <c r="A56" s="6"/>
      <c r="B56" s="22" t="s">
        <v>22</v>
      </c>
      <c r="C56" s="1"/>
      <c r="D56" s="4">
        <f>SUM(D55)</f>
        <v>180412.58</v>
      </c>
    </row>
    <row r="57" spans="1:4" s="14" customFormat="1" ht="22.5" customHeight="1">
      <c r="A57" s="10"/>
      <c r="B57" s="70" t="s">
        <v>70</v>
      </c>
      <c r="C57" s="71"/>
      <c r="D57" s="13">
        <f>SUM(D56,D52,D47,D37)</f>
        <v>33326320.699999996</v>
      </c>
    </row>
    <row r="58" spans="1:4" ht="18" customHeight="1">
      <c r="A58" s="72"/>
      <c r="B58" s="73"/>
      <c r="C58" s="73"/>
      <c r="D58" s="74"/>
    </row>
    <row r="59" spans="1:4" s="15" customFormat="1" ht="23.25">
      <c r="A59" s="11" t="s">
        <v>47</v>
      </c>
      <c r="B59" s="23" t="s">
        <v>65</v>
      </c>
      <c r="C59" s="16"/>
      <c r="D59" s="11"/>
    </row>
    <row r="60" spans="1:4" s="5" customFormat="1" ht="18">
      <c r="A60" s="4">
        <v>1</v>
      </c>
      <c r="B60" s="75" t="s">
        <v>10</v>
      </c>
      <c r="C60" s="76"/>
      <c r="D60" s="4"/>
    </row>
    <row r="61" spans="1:4" ht="18">
      <c r="A61" s="6" t="s">
        <v>7</v>
      </c>
      <c r="B61" s="6" t="s">
        <v>64</v>
      </c>
      <c r="C61" s="1" t="s">
        <v>11</v>
      </c>
      <c r="D61" s="6">
        <v>520997.75</v>
      </c>
    </row>
    <row r="62" spans="1:4" ht="32.25" customHeight="1">
      <c r="A62" s="6" t="s">
        <v>23</v>
      </c>
      <c r="B62" s="6" t="s">
        <v>64</v>
      </c>
      <c r="C62" s="1" t="s">
        <v>12</v>
      </c>
      <c r="D62" s="6">
        <v>95560.2</v>
      </c>
    </row>
    <row r="63" spans="1:4" ht="18">
      <c r="A63" s="6"/>
      <c r="B63" s="22" t="s">
        <v>22</v>
      </c>
      <c r="C63" s="1"/>
      <c r="D63" s="4">
        <f>SUM(D61:D62)</f>
        <v>616557.95</v>
      </c>
    </row>
    <row r="64" spans="1:4" ht="16.5" customHeight="1">
      <c r="A64" s="72"/>
      <c r="B64" s="73"/>
      <c r="C64" s="73"/>
      <c r="D64" s="74"/>
    </row>
    <row r="65" spans="1:4" s="5" customFormat="1" ht="30.75" customHeight="1">
      <c r="A65" s="4" t="s">
        <v>33</v>
      </c>
      <c r="B65" s="68" t="s">
        <v>67</v>
      </c>
      <c r="C65" s="69"/>
      <c r="D65" s="4">
        <v>10000</v>
      </c>
    </row>
    <row r="66" spans="1:4" ht="20.25" customHeight="1">
      <c r="A66" s="72"/>
      <c r="B66" s="73"/>
      <c r="C66" s="73"/>
      <c r="D66" s="74"/>
    </row>
    <row r="67" spans="1:4" s="5" customFormat="1" ht="18">
      <c r="A67" s="4" t="s">
        <v>56</v>
      </c>
      <c r="B67" s="22" t="s">
        <v>68</v>
      </c>
      <c r="C67" s="8"/>
      <c r="D67" s="9">
        <v>5300075.99</v>
      </c>
    </row>
    <row r="68" spans="1:4" s="15" customFormat="1" ht="23.25">
      <c r="A68" s="11"/>
      <c r="B68" s="23" t="s">
        <v>71</v>
      </c>
      <c r="C68" s="16"/>
      <c r="D68" s="13">
        <f>SUM(D67,D65,D63)</f>
        <v>5926633.94</v>
      </c>
    </row>
    <row r="69" spans="1:4" ht="18" customHeight="1">
      <c r="A69" s="72"/>
      <c r="B69" s="73"/>
      <c r="C69" s="73"/>
      <c r="D69" s="74"/>
    </row>
    <row r="70" spans="1:4" s="15" customFormat="1" ht="23.25">
      <c r="A70" s="11" t="s">
        <v>69</v>
      </c>
      <c r="B70" s="23" t="s">
        <v>66</v>
      </c>
      <c r="C70" s="16"/>
      <c r="D70" s="11">
        <v>8786002.82</v>
      </c>
    </row>
    <row r="71" spans="1:4" ht="21" customHeight="1">
      <c r="A71" s="72"/>
      <c r="B71" s="73"/>
      <c r="C71" s="73"/>
      <c r="D71" s="74"/>
    </row>
    <row r="72" spans="1:4" s="19" customFormat="1" ht="26.25">
      <c r="A72" s="17"/>
      <c r="B72" s="82" t="s">
        <v>74</v>
      </c>
      <c r="C72" s="82"/>
      <c r="D72" s="18">
        <f>SUM(D70,D68,D57,D26)</f>
        <v>58620867.31999999</v>
      </c>
    </row>
    <row r="73" spans="1:4" ht="19.5" customHeight="1">
      <c r="A73" s="72"/>
      <c r="B73" s="73"/>
      <c r="C73" s="73"/>
      <c r="D73" s="74"/>
    </row>
    <row r="74" spans="1:6" ht="26.25">
      <c r="A74" s="6"/>
      <c r="B74" s="82" t="s">
        <v>76</v>
      </c>
      <c r="C74" s="82"/>
      <c r="D74" s="25">
        <v>59265477.97</v>
      </c>
      <c r="F74" s="24">
        <f>SUM(D74-D72)</f>
        <v>644610.650000006</v>
      </c>
    </row>
  </sheetData>
  <sheetProtection/>
  <mergeCells count="25">
    <mergeCell ref="B74:C74"/>
    <mergeCell ref="B72:C72"/>
    <mergeCell ref="A73:D73"/>
    <mergeCell ref="A1:D1"/>
    <mergeCell ref="A2:D2"/>
    <mergeCell ref="B5:D5"/>
    <mergeCell ref="B6:D6"/>
    <mergeCell ref="A66:D66"/>
    <mergeCell ref="A69:D69"/>
    <mergeCell ref="A71:D71"/>
    <mergeCell ref="A48:D48"/>
    <mergeCell ref="A38:D38"/>
    <mergeCell ref="A27:D27"/>
    <mergeCell ref="B49:D49"/>
    <mergeCell ref="A19:D19"/>
    <mergeCell ref="B28:D28"/>
    <mergeCell ref="B29:D29"/>
    <mergeCell ref="B39:D39"/>
    <mergeCell ref="B65:C65"/>
    <mergeCell ref="B57:C57"/>
    <mergeCell ref="A53:D53"/>
    <mergeCell ref="A58:D58"/>
    <mergeCell ref="B60:C60"/>
    <mergeCell ref="B54:D54"/>
    <mergeCell ref="A64:D6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8">
      <selection activeCell="B66" sqref="B66:C66"/>
    </sheetView>
  </sheetViews>
  <sheetFormatPr defaultColWidth="21.28125" defaultRowHeight="12.75"/>
  <cols>
    <col min="1" max="1" width="11.140625" style="3" customWidth="1"/>
    <col min="2" max="2" width="19.7109375" style="20" customWidth="1"/>
    <col min="3" max="3" width="31.7109375" style="2" customWidth="1"/>
    <col min="4" max="4" width="24.140625" style="3" customWidth="1"/>
    <col min="5" max="16384" width="21.28125" style="3" customWidth="1"/>
  </cols>
  <sheetData>
    <row r="1" spans="1:4" ht="23.25">
      <c r="A1" s="83" t="s">
        <v>0</v>
      </c>
      <c r="B1" s="83"/>
      <c r="C1" s="83"/>
      <c r="D1" s="83"/>
    </row>
    <row r="2" spans="1:4" ht="37.5" customHeight="1">
      <c r="A2" s="84" t="s">
        <v>78</v>
      </c>
      <c r="B2" s="84"/>
      <c r="C2" s="84"/>
      <c r="D2" s="84"/>
    </row>
    <row r="3" ht="10.5" customHeight="1"/>
    <row r="4" spans="1:4" s="2" customFormat="1" ht="72">
      <c r="A4" s="1" t="s">
        <v>2</v>
      </c>
      <c r="B4" s="21" t="s">
        <v>3</v>
      </c>
      <c r="C4" s="1" t="s">
        <v>5</v>
      </c>
      <c r="D4" s="1" t="s">
        <v>4</v>
      </c>
    </row>
    <row r="5" spans="1:4" s="5" customFormat="1" ht="23.25">
      <c r="A5" s="4" t="s">
        <v>38</v>
      </c>
      <c r="B5" s="77" t="s">
        <v>72</v>
      </c>
      <c r="C5" s="78"/>
      <c r="D5" s="79"/>
    </row>
    <row r="6" spans="1:4" s="5" customFormat="1" ht="17.25" customHeight="1">
      <c r="A6" s="4" t="s">
        <v>75</v>
      </c>
      <c r="B6" s="68" t="s">
        <v>6</v>
      </c>
      <c r="C6" s="81"/>
      <c r="D6" s="69"/>
    </row>
    <row r="7" spans="1:4" ht="18.75" customHeight="1">
      <c r="A7" s="6" t="s">
        <v>7</v>
      </c>
      <c r="B7" s="6" t="s">
        <v>64</v>
      </c>
      <c r="C7" s="1" t="s">
        <v>79</v>
      </c>
      <c r="D7" s="7">
        <v>1752804</v>
      </c>
    </row>
    <row r="8" spans="1:4" ht="18">
      <c r="A8" s="6" t="s">
        <v>23</v>
      </c>
      <c r="B8" s="6" t="s">
        <v>64</v>
      </c>
      <c r="C8" s="1" t="s">
        <v>9</v>
      </c>
      <c r="D8" s="7">
        <v>215127.54</v>
      </c>
    </row>
    <row r="9" spans="1:4" ht="18">
      <c r="A9" s="6" t="s">
        <v>24</v>
      </c>
      <c r="B9" s="6" t="s">
        <v>64</v>
      </c>
      <c r="C9" s="1" t="s">
        <v>13</v>
      </c>
      <c r="D9" s="7">
        <v>2890465.4</v>
      </c>
    </row>
    <row r="10" spans="1:4" ht="17.25" customHeight="1">
      <c r="A10" s="6" t="s">
        <v>25</v>
      </c>
      <c r="B10" s="6" t="s">
        <v>64</v>
      </c>
      <c r="C10" s="1" t="s">
        <v>14</v>
      </c>
      <c r="D10" s="7">
        <v>156970.12</v>
      </c>
    </row>
    <row r="11" spans="1:4" ht="18">
      <c r="A11" s="6" t="s">
        <v>26</v>
      </c>
      <c r="B11" s="6" t="s">
        <v>64</v>
      </c>
      <c r="C11" s="1" t="s">
        <v>15</v>
      </c>
      <c r="D11" s="7">
        <v>165844.14</v>
      </c>
    </row>
    <row r="12" spans="1:4" ht="33" customHeight="1">
      <c r="A12" s="6" t="s">
        <v>27</v>
      </c>
      <c r="B12" s="6" t="s">
        <v>64</v>
      </c>
      <c r="C12" s="1" t="s">
        <v>16</v>
      </c>
      <c r="D12" s="7">
        <v>410126.44</v>
      </c>
    </row>
    <row r="13" spans="1:4" ht="18">
      <c r="A13" s="6" t="s">
        <v>28</v>
      </c>
      <c r="B13" s="6" t="s">
        <v>64</v>
      </c>
      <c r="C13" s="1" t="s">
        <v>17</v>
      </c>
      <c r="D13" s="7">
        <v>133342.33</v>
      </c>
    </row>
    <row r="14" spans="1:4" ht="18.75" customHeight="1">
      <c r="A14" s="6" t="s">
        <v>29</v>
      </c>
      <c r="B14" s="6" t="s">
        <v>64</v>
      </c>
      <c r="C14" s="1" t="s">
        <v>18</v>
      </c>
      <c r="D14" s="7">
        <v>316258</v>
      </c>
    </row>
    <row r="15" spans="1:4" ht="18">
      <c r="A15" s="6" t="s">
        <v>30</v>
      </c>
      <c r="B15" s="6" t="s">
        <v>64</v>
      </c>
      <c r="C15" s="1" t="s">
        <v>19</v>
      </c>
      <c r="D15" s="7">
        <v>121697.53</v>
      </c>
    </row>
    <row r="16" spans="1:4" ht="36">
      <c r="A16" s="6" t="s">
        <v>31</v>
      </c>
      <c r="B16" s="6" t="s">
        <v>64</v>
      </c>
      <c r="C16" s="1" t="s">
        <v>20</v>
      </c>
      <c r="D16" s="7">
        <v>231682.24</v>
      </c>
    </row>
    <row r="17" spans="1:4" ht="36">
      <c r="A17" s="6" t="s">
        <v>32</v>
      </c>
      <c r="B17" s="6" t="s">
        <v>64</v>
      </c>
      <c r="C17" s="1" t="s">
        <v>21</v>
      </c>
      <c r="D17" s="7">
        <v>538352.87</v>
      </c>
    </row>
    <row r="18" spans="1:4" s="5" customFormat="1" ht="18">
      <c r="A18" s="4"/>
      <c r="B18" s="22" t="s">
        <v>22</v>
      </c>
      <c r="C18" s="8"/>
      <c r="D18" s="9">
        <f>SUM(D7:D17)</f>
        <v>6932670.61</v>
      </c>
    </row>
    <row r="19" spans="1:4" s="5" customFormat="1" ht="11.25" customHeight="1">
      <c r="A19" s="75"/>
      <c r="B19" s="80"/>
      <c r="C19" s="80"/>
      <c r="D19" s="76"/>
    </row>
    <row r="20" spans="1:4" s="5" customFormat="1" ht="18">
      <c r="A20" s="4" t="s">
        <v>39</v>
      </c>
      <c r="B20" s="22" t="s">
        <v>48</v>
      </c>
      <c r="C20" s="8"/>
      <c r="D20" s="4"/>
    </row>
    <row r="21" spans="1:4" ht="36">
      <c r="A21" s="6" t="s">
        <v>36</v>
      </c>
      <c r="B21" s="6" t="s">
        <v>64</v>
      </c>
      <c r="C21" s="1" t="s">
        <v>16</v>
      </c>
      <c r="D21" s="7">
        <v>21362</v>
      </c>
    </row>
    <row r="22" spans="1:4" ht="33.75" customHeight="1">
      <c r="A22" s="6" t="s">
        <v>49</v>
      </c>
      <c r="B22" s="6" t="s">
        <v>64</v>
      </c>
      <c r="C22" s="1" t="s">
        <v>55</v>
      </c>
      <c r="D22" s="7">
        <v>861680.55</v>
      </c>
    </row>
    <row r="23" spans="1:4" ht="18">
      <c r="A23" s="6" t="s">
        <v>50</v>
      </c>
      <c r="B23" s="6" t="s">
        <v>64</v>
      </c>
      <c r="C23" s="1" t="s">
        <v>45</v>
      </c>
      <c r="D23" s="7">
        <v>44010.26</v>
      </c>
    </row>
    <row r="24" spans="1:4" ht="33" customHeight="1">
      <c r="A24" s="6" t="s">
        <v>51</v>
      </c>
      <c r="B24" s="6" t="s">
        <v>64</v>
      </c>
      <c r="C24" s="1" t="s">
        <v>80</v>
      </c>
      <c r="D24" s="7">
        <v>1900770.27</v>
      </c>
    </row>
    <row r="25" spans="1:4" ht="18">
      <c r="A25" s="6"/>
      <c r="B25" s="22" t="s">
        <v>22</v>
      </c>
      <c r="C25" s="1"/>
      <c r="D25" s="9">
        <f>SUM(D21:D24)</f>
        <v>2827823.08</v>
      </c>
    </row>
    <row r="26" spans="1:4" s="14" customFormat="1" ht="23.25">
      <c r="A26" s="10"/>
      <c r="B26" s="23" t="s">
        <v>73</v>
      </c>
      <c r="C26" s="12"/>
      <c r="D26" s="13">
        <f>SUM(D25,D18)</f>
        <v>9760493.690000001</v>
      </c>
    </row>
    <row r="27" spans="1:4" ht="12.75" customHeight="1">
      <c r="A27" s="72"/>
      <c r="B27" s="73"/>
      <c r="C27" s="73"/>
      <c r="D27" s="74"/>
    </row>
    <row r="28" spans="1:4" s="15" customFormat="1" ht="19.5" customHeight="1">
      <c r="A28" s="11" t="s">
        <v>42</v>
      </c>
      <c r="B28" s="77" t="s">
        <v>34</v>
      </c>
      <c r="C28" s="78"/>
      <c r="D28" s="79"/>
    </row>
    <row r="29" spans="1:4" s="5" customFormat="1" ht="20.25" customHeight="1">
      <c r="A29" s="4">
        <v>1</v>
      </c>
      <c r="B29" s="68" t="s">
        <v>37</v>
      </c>
      <c r="C29" s="81"/>
      <c r="D29" s="69"/>
    </row>
    <row r="30" spans="1:4" ht="16.5" customHeight="1">
      <c r="A30" s="6" t="s">
        <v>7</v>
      </c>
      <c r="B30" s="6" t="s">
        <v>64</v>
      </c>
      <c r="C30" s="1" t="s">
        <v>81</v>
      </c>
      <c r="D30" s="6">
        <v>468958.44</v>
      </c>
    </row>
    <row r="31" spans="1:4" ht="18">
      <c r="A31" s="6" t="s">
        <v>23</v>
      </c>
      <c r="B31" s="6" t="s">
        <v>64</v>
      </c>
      <c r="C31" s="1" t="s">
        <v>46</v>
      </c>
      <c r="D31" s="6">
        <v>45394.19</v>
      </c>
    </row>
    <row r="32" spans="1:4" ht="30.75" customHeight="1">
      <c r="A32" s="6" t="s">
        <v>24</v>
      </c>
      <c r="B32" s="6" t="s">
        <v>64</v>
      </c>
      <c r="C32" s="1" t="s">
        <v>16</v>
      </c>
      <c r="D32" s="6">
        <v>1336252.32</v>
      </c>
    </row>
    <row r="33" spans="1:4" ht="18">
      <c r="A33" s="6" t="s">
        <v>25</v>
      </c>
      <c r="B33" s="6" t="s">
        <v>64</v>
      </c>
      <c r="C33" s="1" t="s">
        <v>40</v>
      </c>
      <c r="D33" s="6">
        <v>74232.26</v>
      </c>
    </row>
    <row r="34" spans="1:4" ht="36">
      <c r="A34" s="6" t="s">
        <v>26</v>
      </c>
      <c r="B34" s="6" t="s">
        <v>64</v>
      </c>
      <c r="C34" s="1" t="s">
        <v>80</v>
      </c>
      <c r="D34" s="6">
        <v>10618342.24</v>
      </c>
    </row>
    <row r="35" spans="1:4" ht="18">
      <c r="A35" s="6" t="s">
        <v>27</v>
      </c>
      <c r="B35" s="6" t="s">
        <v>64</v>
      </c>
      <c r="C35" s="1" t="s">
        <v>45</v>
      </c>
      <c r="D35" s="6">
        <v>202065.23</v>
      </c>
    </row>
    <row r="36" spans="1:4" s="5" customFormat="1" ht="18">
      <c r="A36" s="4"/>
      <c r="B36" s="22" t="s">
        <v>22</v>
      </c>
      <c r="C36" s="8"/>
      <c r="D36" s="9">
        <f>SUM(D30:D35)</f>
        <v>12745244.680000002</v>
      </c>
    </row>
    <row r="37" spans="1:4" ht="10.5" customHeight="1">
      <c r="A37" s="72"/>
      <c r="B37" s="73"/>
      <c r="C37" s="73"/>
      <c r="D37" s="74"/>
    </row>
    <row r="38" spans="1:4" s="5" customFormat="1" ht="21" customHeight="1">
      <c r="A38" s="4">
        <v>2</v>
      </c>
      <c r="B38" s="77" t="s">
        <v>43</v>
      </c>
      <c r="C38" s="78"/>
      <c r="D38" s="79"/>
    </row>
    <row r="39" spans="1:4" ht="18">
      <c r="A39" s="6" t="s">
        <v>36</v>
      </c>
      <c r="B39" s="6" t="s">
        <v>64</v>
      </c>
      <c r="C39" s="1" t="s">
        <v>44</v>
      </c>
      <c r="D39" s="7">
        <v>1563747.21</v>
      </c>
    </row>
    <row r="40" spans="1:4" ht="36">
      <c r="A40" s="6" t="s">
        <v>49</v>
      </c>
      <c r="B40" s="6" t="s">
        <v>64</v>
      </c>
      <c r="C40" s="1" t="s">
        <v>80</v>
      </c>
      <c r="D40" s="7">
        <v>15225666.51</v>
      </c>
    </row>
    <row r="41" spans="1:4" ht="18">
      <c r="A41" s="6" t="s">
        <v>50</v>
      </c>
      <c r="B41" s="6" t="s">
        <v>64</v>
      </c>
      <c r="C41" s="1" t="s">
        <v>45</v>
      </c>
      <c r="D41" s="7">
        <v>548247.81</v>
      </c>
    </row>
    <row r="42" spans="1:4" ht="36">
      <c r="A42" s="6" t="s">
        <v>51</v>
      </c>
      <c r="B42" s="6" t="s">
        <v>64</v>
      </c>
      <c r="C42" s="1" t="s">
        <v>16</v>
      </c>
      <c r="D42" s="7">
        <v>26188.96</v>
      </c>
    </row>
    <row r="43" spans="1:4" ht="18">
      <c r="A43" s="6" t="s">
        <v>52</v>
      </c>
      <c r="B43" s="6" t="s">
        <v>64</v>
      </c>
      <c r="C43" s="1" t="s">
        <v>46</v>
      </c>
      <c r="D43" s="7">
        <v>190058.84</v>
      </c>
    </row>
    <row r="44" spans="1:4" ht="18.75" customHeight="1">
      <c r="A44" s="6" t="s">
        <v>53</v>
      </c>
      <c r="B44" s="6" t="s">
        <v>64</v>
      </c>
      <c r="C44" s="1" t="s">
        <v>82</v>
      </c>
      <c r="D44" s="7">
        <v>267200</v>
      </c>
    </row>
    <row r="45" spans="1:4" s="5" customFormat="1" ht="18">
      <c r="A45" s="4"/>
      <c r="B45" s="22" t="s">
        <v>22</v>
      </c>
      <c r="C45" s="8"/>
      <c r="D45" s="9">
        <f>SUM(D39:D44)</f>
        <v>17821109.33</v>
      </c>
    </row>
    <row r="46" spans="1:4" ht="9.75" customHeight="1">
      <c r="A46" s="72"/>
      <c r="B46" s="73"/>
      <c r="C46" s="73"/>
      <c r="D46" s="74"/>
    </row>
    <row r="47" spans="1:4" s="15" customFormat="1" ht="18.75" customHeight="1">
      <c r="A47" s="11" t="s">
        <v>56</v>
      </c>
      <c r="B47" s="77" t="s">
        <v>57</v>
      </c>
      <c r="C47" s="78"/>
      <c r="D47" s="79"/>
    </row>
    <row r="48" spans="1:4" ht="18">
      <c r="A48" s="6" t="s">
        <v>58</v>
      </c>
      <c r="B48" s="6" t="s">
        <v>64</v>
      </c>
      <c r="C48" s="1" t="s">
        <v>45</v>
      </c>
      <c r="D48" s="6">
        <v>76205.53</v>
      </c>
    </row>
    <row r="49" spans="1:4" ht="18">
      <c r="A49" s="6" t="s">
        <v>77</v>
      </c>
      <c r="B49" s="6" t="s">
        <v>64</v>
      </c>
      <c r="C49" s="1" t="s">
        <v>59</v>
      </c>
      <c r="D49" s="6">
        <v>20269.61</v>
      </c>
    </row>
    <row r="50" spans="1:4" ht="18">
      <c r="A50" s="6"/>
      <c r="B50" s="22" t="s">
        <v>22</v>
      </c>
      <c r="C50" s="1"/>
      <c r="D50" s="4">
        <f>SUM(D48:D49)</f>
        <v>96475.14</v>
      </c>
    </row>
    <row r="51" spans="1:4" ht="12" customHeight="1">
      <c r="A51" s="72"/>
      <c r="B51" s="73"/>
      <c r="C51" s="73"/>
      <c r="D51" s="74"/>
    </row>
    <row r="52" spans="1:4" s="15" customFormat="1" ht="19.5" customHeight="1">
      <c r="A52" s="11" t="s">
        <v>60</v>
      </c>
      <c r="B52" s="77" t="s">
        <v>61</v>
      </c>
      <c r="C52" s="78"/>
      <c r="D52" s="79"/>
    </row>
    <row r="53" spans="1:4" ht="18.75" customHeight="1">
      <c r="A53" s="6" t="s">
        <v>63</v>
      </c>
      <c r="B53" s="6" t="s">
        <v>64</v>
      </c>
      <c r="C53" s="1" t="s">
        <v>62</v>
      </c>
      <c r="D53" s="6">
        <v>224200.01</v>
      </c>
    </row>
    <row r="54" spans="1:4" ht="18">
      <c r="A54" s="6"/>
      <c r="B54" s="22" t="s">
        <v>22</v>
      </c>
      <c r="C54" s="1"/>
      <c r="D54" s="4">
        <f>SUM(D53)</f>
        <v>224200.01</v>
      </c>
    </row>
    <row r="55" spans="1:4" s="14" customFormat="1" ht="22.5" customHeight="1">
      <c r="A55" s="10"/>
      <c r="B55" s="70" t="s">
        <v>70</v>
      </c>
      <c r="C55" s="71"/>
      <c r="D55" s="13">
        <f>SUM(D54,D50,D45,D36)</f>
        <v>30887029.159999996</v>
      </c>
    </row>
    <row r="56" spans="1:4" ht="12.75" customHeight="1">
      <c r="A56" s="72"/>
      <c r="B56" s="73"/>
      <c r="C56" s="73"/>
      <c r="D56" s="74"/>
    </row>
    <row r="57" spans="1:4" s="15" customFormat="1" ht="23.25">
      <c r="A57" s="11" t="s">
        <v>47</v>
      </c>
      <c r="B57" s="23" t="s">
        <v>65</v>
      </c>
      <c r="C57" s="16"/>
      <c r="D57" s="11"/>
    </row>
    <row r="58" spans="1:4" s="5" customFormat="1" ht="18">
      <c r="A58" s="4">
        <v>1</v>
      </c>
      <c r="B58" s="75" t="s">
        <v>10</v>
      </c>
      <c r="C58" s="76"/>
      <c r="D58" s="4"/>
    </row>
    <row r="59" spans="1:4" ht="18">
      <c r="A59" s="6" t="s">
        <v>7</v>
      </c>
      <c r="B59" s="6" t="s">
        <v>64</v>
      </c>
      <c r="C59" s="1" t="s">
        <v>11</v>
      </c>
      <c r="D59" s="6">
        <v>524256.05</v>
      </c>
    </row>
    <row r="60" spans="1:4" ht="32.25" customHeight="1">
      <c r="A60" s="6" t="s">
        <v>23</v>
      </c>
      <c r="B60" s="6" t="s">
        <v>64</v>
      </c>
      <c r="C60" s="1" t="s">
        <v>12</v>
      </c>
      <c r="D60" s="7">
        <v>69196.12</v>
      </c>
    </row>
    <row r="61" spans="1:4" ht="21.75" customHeight="1">
      <c r="A61" s="6" t="s">
        <v>24</v>
      </c>
      <c r="B61" s="6" t="s">
        <v>64</v>
      </c>
      <c r="C61" s="1" t="s">
        <v>83</v>
      </c>
      <c r="D61" s="7">
        <v>999</v>
      </c>
    </row>
    <row r="62" spans="1:4" ht="18">
      <c r="A62" s="6"/>
      <c r="B62" s="22" t="s">
        <v>22</v>
      </c>
      <c r="C62" s="1"/>
      <c r="D62" s="4">
        <f>SUM(D59:D61)</f>
        <v>594451.1699999999</v>
      </c>
    </row>
    <row r="63" spans="1:4" ht="10.5" customHeight="1">
      <c r="A63" s="72"/>
      <c r="B63" s="73"/>
      <c r="C63" s="73"/>
      <c r="D63" s="74"/>
    </row>
    <row r="64" spans="1:4" s="5" customFormat="1" ht="30.75" customHeight="1">
      <c r="A64" s="4" t="s">
        <v>33</v>
      </c>
      <c r="B64" s="68" t="s">
        <v>67</v>
      </c>
      <c r="C64" s="69"/>
      <c r="D64" s="4">
        <v>193727.42</v>
      </c>
    </row>
    <row r="65" spans="1:4" ht="15.75" customHeight="1">
      <c r="A65" s="72"/>
      <c r="B65" s="73"/>
      <c r="C65" s="73"/>
      <c r="D65" s="74"/>
    </row>
    <row r="66" spans="1:4" s="5" customFormat="1" ht="18">
      <c r="A66" s="4" t="s">
        <v>56</v>
      </c>
      <c r="B66" s="85" t="s">
        <v>68</v>
      </c>
      <c r="C66" s="86"/>
      <c r="D66" s="9">
        <v>3478386.94</v>
      </c>
    </row>
    <row r="67" spans="1:4" s="15" customFormat="1" ht="23.25">
      <c r="A67" s="11"/>
      <c r="B67" s="23" t="s">
        <v>71</v>
      </c>
      <c r="C67" s="16"/>
      <c r="D67" s="13">
        <f>SUM(D66,D64,D62)</f>
        <v>4266565.529999999</v>
      </c>
    </row>
    <row r="68" spans="1:4" ht="12" customHeight="1">
      <c r="A68" s="72"/>
      <c r="B68" s="73"/>
      <c r="C68" s="73"/>
      <c r="D68" s="74"/>
    </row>
    <row r="69" spans="1:4" s="15" customFormat="1" ht="23.25">
      <c r="A69" s="11" t="s">
        <v>69</v>
      </c>
      <c r="B69" s="23" t="s">
        <v>66</v>
      </c>
      <c r="C69" s="16"/>
      <c r="D69" s="11">
        <v>8315246.72</v>
      </c>
    </row>
    <row r="70" spans="1:4" ht="12" customHeight="1">
      <c r="A70" s="72"/>
      <c r="B70" s="73"/>
      <c r="C70" s="73"/>
      <c r="D70" s="74"/>
    </row>
    <row r="71" spans="1:4" s="19" customFormat="1" ht="26.25">
      <c r="A71" s="17"/>
      <c r="B71" s="82" t="s">
        <v>74</v>
      </c>
      <c r="C71" s="82"/>
      <c r="D71" s="18">
        <f>SUM(D69,D67,D55,D26)</f>
        <v>53229335.099999994</v>
      </c>
    </row>
    <row r="72" spans="1:4" ht="19.5" customHeight="1">
      <c r="A72" s="72"/>
      <c r="B72" s="73"/>
      <c r="C72" s="73"/>
      <c r="D72" s="74"/>
    </row>
    <row r="73" spans="1:6" ht="26.25">
      <c r="A73" s="6"/>
      <c r="B73" s="82" t="s">
        <v>76</v>
      </c>
      <c r="C73" s="82"/>
      <c r="D73" s="26">
        <v>54133840</v>
      </c>
      <c r="F73" s="24">
        <f>SUM(D73-D71)</f>
        <v>904504.900000006</v>
      </c>
    </row>
  </sheetData>
  <sheetProtection/>
  <mergeCells count="26">
    <mergeCell ref="B73:C73"/>
    <mergeCell ref="B66:C66"/>
    <mergeCell ref="A68:D68"/>
    <mergeCell ref="A70:D70"/>
    <mergeCell ref="B71:C71"/>
    <mergeCell ref="A72:D72"/>
    <mergeCell ref="B58:C58"/>
    <mergeCell ref="A63:D63"/>
    <mergeCell ref="B64:C64"/>
    <mergeCell ref="A65:D65"/>
    <mergeCell ref="A51:D51"/>
    <mergeCell ref="B52:D52"/>
    <mergeCell ref="B55:C55"/>
    <mergeCell ref="A56:D56"/>
    <mergeCell ref="A46:D46"/>
    <mergeCell ref="B47:D47"/>
    <mergeCell ref="A19:D19"/>
    <mergeCell ref="A27:D27"/>
    <mergeCell ref="B28:D28"/>
    <mergeCell ref="B29:D29"/>
    <mergeCell ref="A1:D1"/>
    <mergeCell ref="A2:D2"/>
    <mergeCell ref="B5:D5"/>
    <mergeCell ref="B6:D6"/>
    <mergeCell ref="A37:D37"/>
    <mergeCell ref="B38:D3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7">
      <selection activeCell="A73" sqref="A1:IV16384"/>
    </sheetView>
  </sheetViews>
  <sheetFormatPr defaultColWidth="21.28125" defaultRowHeight="12.75"/>
  <cols>
    <col min="1" max="1" width="6.7109375" style="3" customWidth="1"/>
    <col min="2" max="2" width="33.28125" style="2" customWidth="1"/>
    <col min="3" max="3" width="14.140625" style="62" customWidth="1"/>
    <col min="4" max="4" width="13.8515625" style="46" customWidth="1"/>
    <col min="5" max="5" width="15.28125" style="37" customWidth="1"/>
    <col min="6" max="6" width="15.8515625" style="3" customWidth="1"/>
    <col min="7" max="16384" width="21.28125" style="3" customWidth="1"/>
  </cols>
  <sheetData>
    <row r="1" spans="1:6" ht="19.5" customHeight="1">
      <c r="A1" s="83" t="s">
        <v>0</v>
      </c>
      <c r="B1" s="83"/>
      <c r="C1" s="83"/>
      <c r="D1" s="83"/>
      <c r="E1" s="83"/>
      <c r="F1" s="83"/>
    </row>
    <row r="2" spans="1:6" ht="42.75" customHeight="1">
      <c r="A2" s="84" t="s">
        <v>84</v>
      </c>
      <c r="B2" s="84"/>
      <c r="C2" s="84"/>
      <c r="D2" s="84"/>
      <c r="E2" s="84"/>
      <c r="F2" s="84"/>
    </row>
    <row r="3" ht="10.5" customHeight="1"/>
    <row r="4" spans="1:6" ht="17.25" customHeight="1">
      <c r="A4" s="88" t="s">
        <v>2</v>
      </c>
      <c r="B4" s="88" t="s">
        <v>87</v>
      </c>
      <c r="C4" s="92" t="s">
        <v>4</v>
      </c>
      <c r="D4" s="93"/>
      <c r="E4" s="93"/>
      <c r="F4" s="94"/>
    </row>
    <row r="5" spans="1:6" ht="17.25" customHeight="1">
      <c r="A5" s="88"/>
      <c r="B5" s="88"/>
      <c r="C5" s="95" t="s">
        <v>96</v>
      </c>
      <c r="D5" s="88" t="s">
        <v>97</v>
      </c>
      <c r="E5" s="88"/>
      <c r="F5" s="88"/>
    </row>
    <row r="6" spans="1:6" s="2" customFormat="1" ht="107.25" customHeight="1">
      <c r="A6" s="88"/>
      <c r="B6" s="88"/>
      <c r="C6" s="95"/>
      <c r="D6" s="47" t="s">
        <v>88</v>
      </c>
      <c r="E6" s="59" t="s">
        <v>89</v>
      </c>
      <c r="F6" s="59" t="s">
        <v>94</v>
      </c>
    </row>
    <row r="7" spans="1:6" s="67" customFormat="1" ht="18">
      <c r="A7" s="59">
        <v>1</v>
      </c>
      <c r="B7" s="59">
        <v>2</v>
      </c>
      <c r="C7" s="47">
        <v>3</v>
      </c>
      <c r="D7" s="47">
        <v>4</v>
      </c>
      <c r="E7" s="59">
        <v>5</v>
      </c>
      <c r="F7" s="59">
        <v>6</v>
      </c>
    </row>
    <row r="8" spans="1:6" s="2" customFormat="1" ht="18">
      <c r="A8" s="1"/>
      <c r="B8" s="59" t="s">
        <v>99</v>
      </c>
      <c r="C8" s="48">
        <v>10251931</v>
      </c>
      <c r="D8" s="48"/>
      <c r="E8" s="45"/>
      <c r="F8" s="1"/>
    </row>
    <row r="9" spans="1:6" s="5" customFormat="1" ht="27" customHeight="1">
      <c r="A9" s="4" t="s">
        <v>38</v>
      </c>
      <c r="B9" s="98" t="s">
        <v>72</v>
      </c>
      <c r="C9" s="98"/>
      <c r="D9" s="98"/>
      <c r="E9" s="36"/>
      <c r="F9" s="4"/>
    </row>
    <row r="10" spans="1:6" s="5" customFormat="1" ht="29.25" customHeight="1">
      <c r="A10" s="27" t="s">
        <v>75</v>
      </c>
      <c r="B10" s="96" t="s">
        <v>6</v>
      </c>
      <c r="C10" s="96"/>
      <c r="D10" s="97"/>
      <c r="E10" s="36"/>
      <c r="F10" s="4"/>
    </row>
    <row r="11" spans="1:6" ht="18.75" customHeight="1">
      <c r="A11" s="28" t="s">
        <v>7</v>
      </c>
      <c r="B11" s="29" t="s">
        <v>8</v>
      </c>
      <c r="C11" s="60">
        <f>SUM('2012'!D7)</f>
        <v>106336.44</v>
      </c>
      <c r="D11" s="49">
        <v>625941.03</v>
      </c>
      <c r="E11" s="36"/>
      <c r="F11" s="6"/>
    </row>
    <row r="12" spans="1:6" ht="18">
      <c r="A12" s="28" t="s">
        <v>23</v>
      </c>
      <c r="B12" s="29" t="s">
        <v>9</v>
      </c>
      <c r="C12" s="60">
        <f>SUM('2012'!D8)</f>
        <v>2123287</v>
      </c>
      <c r="D12" s="49">
        <v>637552.96</v>
      </c>
      <c r="E12" s="36"/>
      <c r="F12" s="6"/>
    </row>
    <row r="13" spans="1:6" ht="18">
      <c r="A13" s="28" t="s">
        <v>24</v>
      </c>
      <c r="B13" s="29" t="s">
        <v>13</v>
      </c>
      <c r="C13" s="60">
        <f>SUM('2012'!D9)</f>
        <v>3076750.88</v>
      </c>
      <c r="D13" s="49">
        <v>3580290</v>
      </c>
      <c r="E13" s="36"/>
      <c r="F13" s="6"/>
    </row>
    <row r="14" spans="1:6" ht="17.25" customHeight="1">
      <c r="A14" s="28" t="s">
        <v>25</v>
      </c>
      <c r="B14" s="29" t="s">
        <v>14</v>
      </c>
      <c r="C14" s="60">
        <f>SUM('2012'!D10)</f>
        <v>208944</v>
      </c>
      <c r="D14" s="49">
        <v>218639.91</v>
      </c>
      <c r="E14" s="36"/>
      <c r="F14" s="6"/>
    </row>
    <row r="15" spans="1:6" ht="18">
      <c r="A15" s="28" t="s">
        <v>26</v>
      </c>
      <c r="B15" s="29" t="s">
        <v>15</v>
      </c>
      <c r="C15" s="60">
        <f>SUM('2012'!D11)</f>
        <v>172372.28</v>
      </c>
      <c r="D15" s="49">
        <v>193350.39</v>
      </c>
      <c r="E15" s="36"/>
      <c r="F15" s="6"/>
    </row>
    <row r="16" spans="1:6" ht="18" customHeight="1">
      <c r="A16" s="28" t="s">
        <v>27</v>
      </c>
      <c r="B16" s="29" t="s">
        <v>16</v>
      </c>
      <c r="C16" s="60">
        <f>SUM('2012'!D12)</f>
        <v>178369.44</v>
      </c>
      <c r="D16" s="49">
        <v>141262.84</v>
      </c>
      <c r="E16" s="36"/>
      <c r="F16" s="6"/>
    </row>
    <row r="17" spans="1:6" ht="18">
      <c r="A17" s="28" t="s">
        <v>28</v>
      </c>
      <c r="B17" s="29" t="s">
        <v>17</v>
      </c>
      <c r="C17" s="60">
        <f>SUM('2012'!D13)</f>
        <v>179357</v>
      </c>
      <c r="D17" s="49">
        <v>46585.48</v>
      </c>
      <c r="E17" s="36"/>
      <c r="F17" s="6"/>
    </row>
    <row r="18" spans="1:6" ht="18.75" customHeight="1">
      <c r="A18" s="28" t="s">
        <v>29</v>
      </c>
      <c r="B18" s="29" t="s">
        <v>18</v>
      </c>
      <c r="C18" s="60">
        <f>SUM('2012'!D14)</f>
        <v>340859</v>
      </c>
      <c r="D18" s="49">
        <v>156974</v>
      </c>
      <c r="E18" s="36"/>
      <c r="F18" s="6"/>
    </row>
    <row r="19" spans="1:6" ht="18">
      <c r="A19" s="28" t="s">
        <v>30</v>
      </c>
      <c r="B19" s="29" t="s">
        <v>19</v>
      </c>
      <c r="C19" s="60">
        <f>SUM('2012'!D15)</f>
        <v>47481</v>
      </c>
      <c r="D19" s="49">
        <v>58511</v>
      </c>
      <c r="E19" s="36"/>
      <c r="F19" s="6"/>
    </row>
    <row r="20" spans="1:6" ht="18">
      <c r="A20" s="28" t="s">
        <v>31</v>
      </c>
      <c r="B20" s="29" t="s">
        <v>20</v>
      </c>
      <c r="C20" s="60">
        <f>SUM('2012'!D16)</f>
        <v>270238.38</v>
      </c>
      <c r="D20" s="49">
        <v>265123.76</v>
      </c>
      <c r="E20" s="36"/>
      <c r="F20" s="6"/>
    </row>
    <row r="21" spans="1:6" ht="18">
      <c r="A21" s="28" t="s">
        <v>32</v>
      </c>
      <c r="B21" s="29" t="s">
        <v>21</v>
      </c>
      <c r="C21" s="60">
        <f>SUM('2012'!D17)</f>
        <v>586694.6</v>
      </c>
      <c r="D21" s="49">
        <v>598404.88</v>
      </c>
      <c r="E21" s="36"/>
      <c r="F21" s="6"/>
    </row>
    <row r="22" spans="1:6" ht="18">
      <c r="A22" s="28" t="s">
        <v>85</v>
      </c>
      <c r="B22" s="29" t="s">
        <v>79</v>
      </c>
      <c r="C22" s="60">
        <v>0</v>
      </c>
      <c r="D22" s="49">
        <v>2572110</v>
      </c>
      <c r="E22" s="36"/>
      <c r="F22" s="6"/>
    </row>
    <row r="23" spans="1:6" s="5" customFormat="1" ht="23.25" customHeight="1">
      <c r="A23" s="4"/>
      <c r="B23" s="22" t="s">
        <v>22</v>
      </c>
      <c r="C23" s="50">
        <f>SUM(C11:C22)</f>
        <v>7290690.0200000005</v>
      </c>
      <c r="D23" s="50">
        <f>SUM(D11:D22)</f>
        <v>9094746.25</v>
      </c>
      <c r="E23" s="36">
        <v>9732156</v>
      </c>
      <c r="F23" s="50">
        <f>SUM(D23-E23)</f>
        <v>-637409.75</v>
      </c>
    </row>
    <row r="24" spans="1:6" s="5" customFormat="1" ht="15" customHeight="1">
      <c r="A24" s="39"/>
      <c r="B24" s="39"/>
      <c r="C24" s="51"/>
      <c r="D24" s="51"/>
      <c r="E24" s="36"/>
      <c r="F24" s="4"/>
    </row>
    <row r="25" spans="1:6" s="31" customFormat="1" ht="25.5" customHeight="1">
      <c r="A25" s="27" t="s">
        <v>39</v>
      </c>
      <c r="B25" s="30" t="s">
        <v>48</v>
      </c>
      <c r="C25" s="61"/>
      <c r="D25" s="52"/>
      <c r="E25" s="27"/>
      <c r="F25" s="27"/>
    </row>
    <row r="26" spans="1:6" ht="18">
      <c r="A26" s="28" t="s">
        <v>36</v>
      </c>
      <c r="B26" s="29" t="s">
        <v>16</v>
      </c>
      <c r="C26" s="60">
        <f>SUM('2012'!D21)</f>
        <v>256344</v>
      </c>
      <c r="D26" s="49">
        <v>327841.08</v>
      </c>
      <c r="E26" s="36"/>
      <c r="F26" s="6"/>
    </row>
    <row r="27" spans="1:6" ht="19.5" customHeight="1">
      <c r="A27" s="28" t="s">
        <v>49</v>
      </c>
      <c r="B27" s="29" t="s">
        <v>8</v>
      </c>
      <c r="C27" s="60">
        <f>SUM('2012'!D22)</f>
        <v>74979.78</v>
      </c>
      <c r="D27" s="49">
        <v>312435.2</v>
      </c>
      <c r="E27" s="36"/>
      <c r="F27" s="6"/>
    </row>
    <row r="28" spans="1:6" ht="18">
      <c r="A28" s="28" t="s">
        <v>50</v>
      </c>
      <c r="B28" s="29" t="s">
        <v>45</v>
      </c>
      <c r="C28" s="60">
        <f>SUM('2012'!D23)</f>
        <v>44052</v>
      </c>
      <c r="D28" s="49">
        <v>42391.28</v>
      </c>
      <c r="E28" s="36"/>
      <c r="F28" s="6"/>
    </row>
    <row r="29" spans="1:6" ht="33" customHeight="1">
      <c r="A29" s="28" t="s">
        <v>51</v>
      </c>
      <c r="B29" s="29" t="s">
        <v>55</v>
      </c>
      <c r="C29" s="60">
        <f>SUM('2012'!D24)</f>
        <v>2915844.06</v>
      </c>
      <c r="D29" s="49">
        <v>3381032.29</v>
      </c>
      <c r="E29" s="36"/>
      <c r="F29" s="6"/>
    </row>
    <row r="30" spans="1:6" ht="20.25" customHeight="1">
      <c r="A30" s="28" t="s">
        <v>52</v>
      </c>
      <c r="B30" s="29" t="s">
        <v>86</v>
      </c>
      <c r="C30" s="60">
        <v>0</v>
      </c>
      <c r="D30" s="49">
        <v>105200</v>
      </c>
      <c r="E30" s="36"/>
      <c r="F30" s="6"/>
    </row>
    <row r="31" spans="1:6" ht="24.75" customHeight="1">
      <c r="A31" s="6"/>
      <c r="B31" s="22" t="s">
        <v>22</v>
      </c>
      <c r="C31" s="50">
        <f>SUM(C26:C30)</f>
        <v>3291219.84</v>
      </c>
      <c r="D31" s="50">
        <f>SUM(D26:D30)</f>
        <v>4168899.85</v>
      </c>
      <c r="E31" s="36">
        <v>4344786</v>
      </c>
      <c r="F31" s="50">
        <f>SUM(D31-E31)</f>
        <v>-175886.1499999999</v>
      </c>
    </row>
    <row r="32" spans="1:10" s="34" customFormat="1" ht="35.25" customHeight="1">
      <c r="A32" s="33"/>
      <c r="B32" s="32" t="s">
        <v>73</v>
      </c>
      <c r="C32" s="53">
        <f>SUM(C31,C23)</f>
        <v>10581909.86</v>
      </c>
      <c r="D32" s="53">
        <f>SUM(D31,D23)</f>
        <v>13263646.1</v>
      </c>
      <c r="E32" s="53">
        <f>SUM(E31,E23)</f>
        <v>14076942</v>
      </c>
      <c r="F32" s="50">
        <f>SUM(D32-E32)</f>
        <v>-813295.9000000004</v>
      </c>
      <c r="G32" s="34">
        <v>28510925</v>
      </c>
      <c r="H32" s="57">
        <f>SUM(E32)+E73+E80</f>
        <v>28510925</v>
      </c>
      <c r="I32" s="57">
        <f>SUM(D32,D80,D73)</f>
        <v>29102268.36</v>
      </c>
      <c r="J32" s="57">
        <f>SUM(I32-H32)</f>
        <v>591343.3599999994</v>
      </c>
    </row>
    <row r="33" spans="1:6" s="2" customFormat="1" ht="18">
      <c r="A33" s="59">
        <v>1</v>
      </c>
      <c r="B33" s="59">
        <v>2</v>
      </c>
      <c r="C33" s="47">
        <v>3</v>
      </c>
      <c r="D33" s="47">
        <v>4</v>
      </c>
      <c r="E33" s="59">
        <v>5</v>
      </c>
      <c r="F33" s="59">
        <v>6</v>
      </c>
    </row>
    <row r="34" spans="1:6" s="15" customFormat="1" ht="19.5" customHeight="1">
      <c r="A34" s="11" t="s">
        <v>42</v>
      </c>
      <c r="B34" s="40" t="s">
        <v>34</v>
      </c>
      <c r="C34" s="54"/>
      <c r="D34" s="54"/>
      <c r="E34" s="25"/>
      <c r="F34" s="11"/>
    </row>
    <row r="35" spans="1:6" s="5" customFormat="1" ht="36.75" customHeight="1">
      <c r="A35" s="4">
        <v>1</v>
      </c>
      <c r="B35" s="90" t="s">
        <v>37</v>
      </c>
      <c r="C35" s="90"/>
      <c r="D35" s="91"/>
      <c r="E35" s="36"/>
      <c r="F35" s="4"/>
    </row>
    <row r="36" spans="1:6" ht="16.5" customHeight="1">
      <c r="A36" s="6" t="s">
        <v>7</v>
      </c>
      <c r="B36" s="1" t="s">
        <v>35</v>
      </c>
      <c r="C36" s="48">
        <f>SUM('2012'!D30)</f>
        <v>320458.42</v>
      </c>
      <c r="D36" s="55">
        <v>106314.06</v>
      </c>
      <c r="E36" s="36"/>
      <c r="F36" s="6"/>
    </row>
    <row r="37" spans="1:6" ht="18">
      <c r="A37" s="6" t="s">
        <v>23</v>
      </c>
      <c r="B37" s="1" t="s">
        <v>46</v>
      </c>
      <c r="C37" s="48">
        <f>SUM('2012'!D31)</f>
        <v>54479.24</v>
      </c>
      <c r="D37" s="55">
        <v>15581.28</v>
      </c>
      <c r="E37" s="36"/>
      <c r="F37" s="6"/>
    </row>
    <row r="38" spans="1:6" ht="30.75" customHeight="1">
      <c r="A38" s="6" t="s">
        <v>24</v>
      </c>
      <c r="B38" s="1" t="s">
        <v>16</v>
      </c>
      <c r="C38" s="48">
        <f>SUM('2012'!D32)</f>
        <v>1163123.67</v>
      </c>
      <c r="D38" s="55">
        <v>1167057.87</v>
      </c>
      <c r="E38" s="36"/>
      <c r="F38" s="6"/>
    </row>
    <row r="39" spans="1:6" ht="18">
      <c r="A39" s="6" t="s">
        <v>25</v>
      </c>
      <c r="B39" s="1" t="s">
        <v>40</v>
      </c>
      <c r="C39" s="48">
        <f>SUM('2012'!D33)</f>
        <v>74522.75</v>
      </c>
      <c r="D39" s="55">
        <v>68779.87</v>
      </c>
      <c r="E39" s="36"/>
      <c r="F39" s="6"/>
    </row>
    <row r="40" spans="1:6" ht="20.25" customHeight="1">
      <c r="A40" s="6" t="s">
        <v>26</v>
      </c>
      <c r="B40" s="1" t="s">
        <v>8</v>
      </c>
      <c r="C40" s="48">
        <f>SUM('2012'!D34)</f>
        <v>228558.48</v>
      </c>
      <c r="D40" s="55">
        <v>893126.06</v>
      </c>
      <c r="E40" s="36"/>
      <c r="F40" s="6"/>
    </row>
    <row r="41" spans="1:6" ht="18">
      <c r="A41" s="6" t="s">
        <v>27</v>
      </c>
      <c r="B41" s="1" t="s">
        <v>41</v>
      </c>
      <c r="C41" s="48">
        <f>SUM('2012'!D35)</f>
        <v>10571147.6</v>
      </c>
      <c r="D41" s="55">
        <v>13460372.38</v>
      </c>
      <c r="E41" s="36"/>
      <c r="F41" s="6"/>
    </row>
    <row r="42" spans="1:6" ht="18">
      <c r="A42" s="6" t="s">
        <v>28</v>
      </c>
      <c r="B42" s="1" t="s">
        <v>45</v>
      </c>
      <c r="C42" s="48">
        <f>SUM('2012'!D36)</f>
        <v>284578.35</v>
      </c>
      <c r="D42" s="55">
        <v>82091.9</v>
      </c>
      <c r="E42" s="36"/>
      <c r="F42" s="50"/>
    </row>
    <row r="43" spans="1:6" s="5" customFormat="1" ht="18">
      <c r="A43" s="4"/>
      <c r="B43" s="22" t="s">
        <v>22</v>
      </c>
      <c r="C43" s="50">
        <f>SUM(C36:C42)</f>
        <v>12696868.51</v>
      </c>
      <c r="D43" s="50">
        <f>SUM(D36:D42)</f>
        <v>15793323.420000002</v>
      </c>
      <c r="E43" s="36">
        <v>15971297</v>
      </c>
      <c r="F43" s="50">
        <f>SUM(D43-E43)</f>
        <v>-177973.5799999982</v>
      </c>
    </row>
    <row r="44" spans="1:6" ht="6.75" customHeight="1">
      <c r="A44" s="41"/>
      <c r="B44" s="41"/>
      <c r="C44" s="56"/>
      <c r="D44" s="56"/>
      <c r="E44" s="36"/>
      <c r="F44" s="6"/>
    </row>
    <row r="45" spans="1:6" s="5" customFormat="1" ht="21" customHeight="1">
      <c r="A45" s="4">
        <v>2</v>
      </c>
      <c r="B45" s="89" t="s">
        <v>43</v>
      </c>
      <c r="C45" s="89"/>
      <c r="D45" s="89"/>
      <c r="E45" s="36"/>
      <c r="F45" s="4"/>
    </row>
    <row r="46" spans="1:6" ht="18">
      <c r="A46" s="6" t="s">
        <v>36</v>
      </c>
      <c r="B46" s="1" t="s">
        <v>44</v>
      </c>
      <c r="C46" s="48">
        <f>SUM('2012'!D40)</f>
        <v>1920695.51</v>
      </c>
      <c r="D46" s="55">
        <v>2092377.39</v>
      </c>
      <c r="E46" s="36"/>
      <c r="F46" s="6"/>
    </row>
    <row r="47" spans="1:6" ht="18">
      <c r="A47" s="6" t="s">
        <v>49</v>
      </c>
      <c r="B47" s="1" t="s">
        <v>41</v>
      </c>
      <c r="C47" s="48">
        <f>SUM('2012'!D41)</f>
        <v>15330513.12</v>
      </c>
      <c r="D47" s="55">
        <v>18898206.9</v>
      </c>
      <c r="E47" s="36"/>
      <c r="F47" s="6"/>
    </row>
    <row r="48" spans="1:6" ht="18">
      <c r="A48" s="6" t="s">
        <v>50</v>
      </c>
      <c r="B48" s="1" t="s">
        <v>45</v>
      </c>
      <c r="C48" s="48">
        <f>SUM('2012'!D42)</f>
        <v>518395</v>
      </c>
      <c r="D48" s="55">
        <v>759976.05</v>
      </c>
      <c r="E48" s="36"/>
      <c r="F48" s="6"/>
    </row>
    <row r="49" spans="1:6" ht="32.25" customHeight="1">
      <c r="A49" s="6" t="s">
        <v>51</v>
      </c>
      <c r="B49" s="1" t="s">
        <v>16</v>
      </c>
      <c r="C49" s="48">
        <f>SUM('2012'!D43)</f>
        <v>326645.48</v>
      </c>
      <c r="D49" s="55">
        <v>178194.82</v>
      </c>
      <c r="E49" s="36"/>
      <c r="F49" s="6"/>
    </row>
    <row r="50" spans="1:6" ht="18">
      <c r="A50" s="6" t="s">
        <v>52</v>
      </c>
      <c r="B50" s="1" t="s">
        <v>46</v>
      </c>
      <c r="C50" s="48">
        <f>SUM('2012'!D44)</f>
        <v>478800.34</v>
      </c>
      <c r="D50" s="55">
        <v>361447.22</v>
      </c>
      <c r="E50" s="36"/>
      <c r="F50" s="6"/>
    </row>
    <row r="51" spans="1:6" ht="18.75" customHeight="1">
      <c r="A51" s="6" t="s">
        <v>53</v>
      </c>
      <c r="B51" s="1" t="s">
        <v>8</v>
      </c>
      <c r="C51" s="48">
        <f>SUM('2012'!D45)</f>
        <v>1150000</v>
      </c>
      <c r="D51" s="55">
        <v>4280693.43</v>
      </c>
      <c r="E51" s="36"/>
      <c r="F51" s="6"/>
    </row>
    <row r="52" spans="1:6" ht="18" customHeight="1">
      <c r="A52" s="6" t="s">
        <v>54</v>
      </c>
      <c r="B52" s="1" t="s">
        <v>35</v>
      </c>
      <c r="C52" s="48">
        <f>SUM('2012'!D46)</f>
        <v>593134.83</v>
      </c>
      <c r="D52" s="55">
        <v>415447.57</v>
      </c>
      <c r="E52" s="36"/>
      <c r="F52" s="6"/>
    </row>
    <row r="53" spans="1:6" s="5" customFormat="1" ht="18">
      <c r="A53" s="4"/>
      <c r="B53" s="22" t="s">
        <v>22</v>
      </c>
      <c r="C53" s="50">
        <f>SUM(C46:C52)</f>
        <v>20318184.279999997</v>
      </c>
      <c r="D53" s="50">
        <f>SUM(D46:D52)</f>
        <v>26986343.38</v>
      </c>
      <c r="E53" s="36">
        <v>27677429</v>
      </c>
      <c r="F53" s="50">
        <f>SUM(D53-E53)</f>
        <v>-691085.620000001</v>
      </c>
    </row>
    <row r="54" spans="1:6" ht="8.25" customHeight="1">
      <c r="A54" s="41"/>
      <c r="B54" s="41"/>
      <c r="C54" s="56"/>
      <c r="D54" s="56"/>
      <c r="E54" s="36"/>
      <c r="F54" s="6"/>
    </row>
    <row r="55" spans="1:6" s="15" customFormat="1" ht="18.75" customHeight="1">
      <c r="A55" s="11" t="s">
        <v>56</v>
      </c>
      <c r="B55" s="89" t="s">
        <v>57</v>
      </c>
      <c r="C55" s="89"/>
      <c r="D55" s="89"/>
      <c r="E55" s="25"/>
      <c r="F55" s="11"/>
    </row>
    <row r="56" spans="1:6" ht="18">
      <c r="A56" s="6" t="s">
        <v>58</v>
      </c>
      <c r="B56" s="1" t="s">
        <v>45</v>
      </c>
      <c r="C56" s="48">
        <f>SUM('2012'!D50)</f>
        <v>111880.6</v>
      </c>
      <c r="D56" s="55">
        <v>100731.6</v>
      </c>
      <c r="E56" s="36">
        <v>99370</v>
      </c>
      <c r="F56" s="50">
        <f>SUM(D56-E56)</f>
        <v>1361.6000000000058</v>
      </c>
    </row>
    <row r="57" spans="1:6" ht="18">
      <c r="A57" s="6" t="s">
        <v>77</v>
      </c>
      <c r="B57" s="1" t="s">
        <v>59</v>
      </c>
      <c r="C57" s="48">
        <f>SUM('2012'!D51)</f>
        <v>18974.73</v>
      </c>
      <c r="D57" s="55">
        <v>0</v>
      </c>
      <c r="E57" s="36"/>
      <c r="F57" s="6"/>
    </row>
    <row r="58" spans="1:6" ht="18">
      <c r="A58" s="6"/>
      <c r="B58" s="22" t="s">
        <v>22</v>
      </c>
      <c r="C58" s="50">
        <f>SUM(C56:C57)</f>
        <v>130855.33</v>
      </c>
      <c r="D58" s="50">
        <f>SUM(D56:D57)</f>
        <v>100731.6</v>
      </c>
      <c r="E58" s="50">
        <f>SUM(E56:E57)</f>
        <v>99370</v>
      </c>
      <c r="F58" s="50">
        <f>SUM(D58-E58)</f>
        <v>1361.6000000000058</v>
      </c>
    </row>
    <row r="59" spans="1:6" ht="8.25" customHeight="1">
      <c r="A59" s="41"/>
      <c r="B59" s="41"/>
      <c r="C59" s="56"/>
      <c r="D59" s="56"/>
      <c r="E59" s="36"/>
      <c r="F59" s="6"/>
    </row>
    <row r="60" spans="1:6" s="15" customFormat="1" ht="19.5" customHeight="1">
      <c r="A60" s="11" t="s">
        <v>60</v>
      </c>
      <c r="B60" s="89" t="s">
        <v>61</v>
      </c>
      <c r="C60" s="89"/>
      <c r="D60" s="89"/>
      <c r="E60" s="25"/>
      <c r="F60" s="11"/>
    </row>
    <row r="61" spans="1:6" ht="18.75" customHeight="1">
      <c r="A61" s="6" t="s">
        <v>63</v>
      </c>
      <c r="B61" s="1" t="s">
        <v>62</v>
      </c>
      <c r="C61" s="48">
        <f>SUM('2012'!D55)</f>
        <v>180412.58</v>
      </c>
      <c r="D61" s="55">
        <v>42847.2</v>
      </c>
      <c r="E61" s="36">
        <v>85556</v>
      </c>
      <c r="F61" s="50">
        <f>SUM(D61-E61)</f>
        <v>-42708.8</v>
      </c>
    </row>
    <row r="62" spans="1:6" ht="18">
      <c r="A62" s="6"/>
      <c r="B62" s="22" t="s">
        <v>22</v>
      </c>
      <c r="C62" s="50">
        <f>SUM(C61)</f>
        <v>180412.58</v>
      </c>
      <c r="D62" s="50">
        <f>SUM(D61)</f>
        <v>42847.2</v>
      </c>
      <c r="E62" s="50">
        <f>SUM(E61)</f>
        <v>85556</v>
      </c>
      <c r="F62" s="50">
        <f>SUM(D62-E62)</f>
        <v>-42708.8</v>
      </c>
    </row>
    <row r="63" spans="1:8" s="34" customFormat="1" ht="47.25" customHeight="1">
      <c r="A63" s="33"/>
      <c r="B63" s="42" t="s">
        <v>70</v>
      </c>
      <c r="C63" s="53">
        <f>SUM(C62,C58,C53,C43)</f>
        <v>33326320.699999996</v>
      </c>
      <c r="D63" s="53">
        <f>SUM(D62,D58,D53,D43)</f>
        <v>42923245.6</v>
      </c>
      <c r="E63" s="53">
        <f>SUM(E62,E58,E53,E43)</f>
        <v>43833652</v>
      </c>
      <c r="F63" s="50">
        <f>SUM(D63-E63)</f>
        <v>-910406.3999999985</v>
      </c>
      <c r="G63" s="34">
        <v>43833652</v>
      </c>
      <c r="H63" s="57">
        <f>SUM(G63-E63)</f>
        <v>0</v>
      </c>
    </row>
    <row r="64" spans="1:6" ht="15.75" customHeight="1">
      <c r="A64" s="41"/>
      <c r="B64" s="41"/>
      <c r="C64" s="56"/>
      <c r="D64" s="56"/>
      <c r="E64" s="36"/>
      <c r="F64" s="6"/>
    </row>
    <row r="65" spans="1:6" s="37" customFormat="1" ht="26.25" customHeight="1">
      <c r="A65" s="36" t="s">
        <v>47</v>
      </c>
      <c r="B65" s="35" t="s">
        <v>65</v>
      </c>
      <c r="C65" s="63"/>
      <c r="D65" s="53"/>
      <c r="E65" s="36"/>
      <c r="F65" s="36"/>
    </row>
    <row r="66" spans="1:6" s="31" customFormat="1" ht="16.5">
      <c r="A66" s="27">
        <v>1</v>
      </c>
      <c r="B66" s="43" t="s">
        <v>10</v>
      </c>
      <c r="C66" s="64"/>
      <c r="D66" s="52"/>
      <c r="E66" s="27"/>
      <c r="F66" s="27"/>
    </row>
    <row r="67" spans="1:6" ht="18">
      <c r="A67" s="6" t="s">
        <v>7</v>
      </c>
      <c r="B67" s="1" t="s">
        <v>11</v>
      </c>
      <c r="C67" s="48">
        <f>SUM('2012'!D61)</f>
        <v>520997.75</v>
      </c>
      <c r="D67" s="55">
        <v>378219.76</v>
      </c>
      <c r="E67" s="36">
        <v>416702</v>
      </c>
      <c r="F67" s="50">
        <f>SUM(D67-E67)</f>
        <v>-38482.23999999999</v>
      </c>
    </row>
    <row r="68" spans="1:6" ht="34.5" customHeight="1">
      <c r="A68" s="6" t="s">
        <v>23</v>
      </c>
      <c r="B68" s="1" t="s">
        <v>12</v>
      </c>
      <c r="C68" s="48">
        <f>SUM('2012'!D62)</f>
        <v>95560.2</v>
      </c>
      <c r="D68" s="55">
        <v>138945.32</v>
      </c>
      <c r="E68" s="36">
        <v>136829</v>
      </c>
      <c r="F68" s="50">
        <f>SUM(D68-E68)</f>
        <v>2116.320000000007</v>
      </c>
    </row>
    <row r="69" spans="1:7" ht="23.25" customHeight="1">
      <c r="A69" s="6"/>
      <c r="B69" s="22" t="s">
        <v>22</v>
      </c>
      <c r="C69" s="50">
        <f>SUM(C67:C68)</f>
        <v>616557.95</v>
      </c>
      <c r="D69" s="50">
        <f>SUM(D67:D68)</f>
        <v>517165.08</v>
      </c>
      <c r="E69" s="50">
        <f>SUM(E67:E68)</f>
        <v>553531</v>
      </c>
      <c r="F69" s="50">
        <f>SUM(D69-E69)</f>
        <v>-36365.919999999984</v>
      </c>
      <c r="G69" s="3">
        <v>553531</v>
      </c>
    </row>
    <row r="70" spans="1:6" ht="18">
      <c r="A70" s="59">
        <v>1</v>
      </c>
      <c r="B70" s="59">
        <v>2</v>
      </c>
      <c r="C70" s="47">
        <v>3</v>
      </c>
      <c r="D70" s="47">
        <v>4</v>
      </c>
      <c r="E70" s="59">
        <v>5</v>
      </c>
      <c r="F70" s="59">
        <v>6</v>
      </c>
    </row>
    <row r="71" spans="1:6" s="5" customFormat="1" ht="35.25" customHeight="1">
      <c r="A71" s="4" t="s">
        <v>33</v>
      </c>
      <c r="B71" s="42" t="s">
        <v>91</v>
      </c>
      <c r="C71" s="66">
        <v>0</v>
      </c>
      <c r="D71" s="50">
        <v>0</v>
      </c>
      <c r="E71" s="36">
        <v>866886</v>
      </c>
      <c r="F71" s="50">
        <f>SUM(D71-E71)</f>
        <v>-866886</v>
      </c>
    </row>
    <row r="72" spans="1:6" ht="12" customHeight="1">
      <c r="A72" s="41"/>
      <c r="B72" s="41"/>
      <c r="C72" s="55"/>
      <c r="D72" s="56"/>
      <c r="E72" s="36"/>
      <c r="F72" s="6"/>
    </row>
    <row r="73" spans="1:6" s="5" customFormat="1" ht="18">
      <c r="A73" s="4" t="s">
        <v>56</v>
      </c>
      <c r="B73" s="22" t="s">
        <v>68</v>
      </c>
      <c r="C73" s="50">
        <f>SUM('2012'!D67)</f>
        <v>5300075.99</v>
      </c>
      <c r="D73" s="50">
        <v>6094945</v>
      </c>
      <c r="E73" s="36">
        <v>5437938</v>
      </c>
      <c r="F73" s="50">
        <f>SUM(D73-E73)</f>
        <v>657007</v>
      </c>
    </row>
    <row r="74" spans="1:6" s="5" customFormat="1" ht="18">
      <c r="A74" s="4"/>
      <c r="B74" s="22"/>
      <c r="C74" s="50"/>
      <c r="D74" s="50"/>
      <c r="E74" s="36"/>
      <c r="F74" s="4"/>
    </row>
    <row r="75" spans="1:6" s="5" customFormat="1" ht="18">
      <c r="A75" s="4">
        <v>4</v>
      </c>
      <c r="B75" s="35" t="s">
        <v>92</v>
      </c>
      <c r="C75" s="53">
        <v>0</v>
      </c>
      <c r="D75" s="50">
        <v>0</v>
      </c>
      <c r="E75" s="36">
        <v>407381</v>
      </c>
      <c r="F75" s="50">
        <f>SUM(D75-E75)</f>
        <v>-407381</v>
      </c>
    </row>
    <row r="76" spans="1:6" s="5" customFormat="1" ht="18">
      <c r="A76" s="4"/>
      <c r="B76" s="35"/>
      <c r="C76" s="53"/>
      <c r="D76" s="50"/>
      <c r="E76" s="36"/>
      <c r="F76" s="4"/>
    </row>
    <row r="77" spans="1:6" s="5" customFormat="1" ht="18">
      <c r="A77" s="4">
        <v>5</v>
      </c>
      <c r="B77" s="35" t="s">
        <v>93</v>
      </c>
      <c r="C77" s="53">
        <f>SUM('2012'!D65)</f>
        <v>10000</v>
      </c>
      <c r="D77" s="50">
        <v>0</v>
      </c>
      <c r="E77" s="36">
        <v>99353</v>
      </c>
      <c r="F77" s="50">
        <f>SUM(D77-E77)</f>
        <v>-99353</v>
      </c>
    </row>
    <row r="78" spans="1:6" s="37" customFormat="1" ht="18">
      <c r="A78" s="36"/>
      <c r="B78" s="35" t="s">
        <v>71</v>
      </c>
      <c r="C78" s="53">
        <f>SUM(C75,C77,C73,C71,C69)</f>
        <v>5926633.94</v>
      </c>
      <c r="D78" s="53">
        <f>SUM(D75,D77,D73,D71,D69)</f>
        <v>6612110.08</v>
      </c>
      <c r="E78" s="53">
        <f>SUM(E75,E77,E73,E71,E69)</f>
        <v>7365089</v>
      </c>
      <c r="F78" s="50">
        <f>SUM(D78-E78)</f>
        <v>-752978.9199999999</v>
      </c>
    </row>
    <row r="79" spans="1:6" ht="18" customHeight="1">
      <c r="A79" s="87"/>
      <c r="B79" s="87"/>
      <c r="C79" s="87"/>
      <c r="D79" s="87"/>
      <c r="E79" s="36"/>
      <c r="F79" s="6"/>
    </row>
    <row r="80" spans="1:6" s="37" customFormat="1" ht="18">
      <c r="A80" s="36" t="s">
        <v>69</v>
      </c>
      <c r="B80" s="35" t="s">
        <v>66</v>
      </c>
      <c r="C80" s="53">
        <f>SUM('2012'!D70)</f>
        <v>8786002.82</v>
      </c>
      <c r="D80" s="53">
        <v>9743677.26</v>
      </c>
      <c r="E80" s="36">
        <v>8996045</v>
      </c>
      <c r="F80" s="50">
        <f>SUM(D80-E80)</f>
        <v>747632.2599999998</v>
      </c>
    </row>
    <row r="81" spans="1:6" ht="21" customHeight="1">
      <c r="A81" s="41"/>
      <c r="B81" s="41"/>
      <c r="C81" s="56"/>
      <c r="D81" s="56"/>
      <c r="E81" s="36"/>
      <c r="F81" s="6"/>
    </row>
    <row r="82" spans="1:8" s="37" customFormat="1" ht="18">
      <c r="A82" s="36"/>
      <c r="B82" s="44" t="s">
        <v>74</v>
      </c>
      <c r="C82" s="53">
        <f>SUM(C80,C78,C63,C32)</f>
        <v>58620867.31999999</v>
      </c>
      <c r="D82" s="53">
        <f>SUM(D80,D78,D63,D32)</f>
        <v>72542679.03999999</v>
      </c>
      <c r="E82" s="53">
        <f>SUM(E80,E78,E63,E32)</f>
        <v>74271728</v>
      </c>
      <c r="F82" s="50">
        <f>SUM(D82-E82)</f>
        <v>-1729048.9600000083</v>
      </c>
      <c r="G82" s="37">
        <v>74271728</v>
      </c>
      <c r="H82" s="58">
        <f>SUM(G82-E82)</f>
        <v>0</v>
      </c>
    </row>
    <row r="83" spans="1:6" ht="19.5" customHeight="1">
      <c r="A83" s="41"/>
      <c r="B83" s="41"/>
      <c r="C83" s="56"/>
      <c r="D83" s="56"/>
      <c r="E83" s="36"/>
      <c r="F83" s="6"/>
    </row>
    <row r="84" spans="1:7" s="34" customFormat="1" ht="18">
      <c r="A84" s="33"/>
      <c r="B84" s="44" t="s">
        <v>76</v>
      </c>
      <c r="C84" s="65">
        <f>SUM('2012'!D74)</f>
        <v>59265477.97</v>
      </c>
      <c r="D84" s="53">
        <v>73092400.26</v>
      </c>
      <c r="E84" s="36">
        <v>70841255</v>
      </c>
      <c r="F84" s="50">
        <f>SUM(D84-E84)</f>
        <v>2251145.2600000054</v>
      </c>
      <c r="G84" s="38" t="s">
        <v>95</v>
      </c>
    </row>
    <row r="85" spans="1:7" s="34" customFormat="1" ht="18">
      <c r="A85" s="33"/>
      <c r="B85" s="44"/>
      <c r="C85" s="65"/>
      <c r="D85" s="53"/>
      <c r="E85" s="36"/>
      <c r="F85" s="50"/>
      <c r="G85" s="38"/>
    </row>
    <row r="86" spans="1:6" s="37" customFormat="1" ht="18">
      <c r="A86" s="36"/>
      <c r="B86" s="32" t="s">
        <v>98</v>
      </c>
      <c r="C86" s="66"/>
      <c r="D86" s="53"/>
      <c r="E86" s="53">
        <f>SUM(C8)+E82-E84</f>
        <v>13682404</v>
      </c>
      <c r="F86" s="36"/>
    </row>
    <row r="87" spans="1:6" s="37" customFormat="1" ht="36">
      <c r="A87" s="36"/>
      <c r="B87" s="45" t="s">
        <v>90</v>
      </c>
      <c r="C87" s="53">
        <f>SUM(C84-C82)</f>
        <v>644610.650000006</v>
      </c>
      <c r="D87" s="53">
        <f>SUM(D84-D82)</f>
        <v>549721.2200000137</v>
      </c>
      <c r="E87" s="53">
        <f>SUM(E84-E82)</f>
        <v>-3430473</v>
      </c>
      <c r="F87" s="50">
        <f>SUM(D87-E87)</f>
        <v>3980194.2200000137</v>
      </c>
    </row>
    <row r="88" spans="1:6" ht="18">
      <c r="A88" s="6"/>
      <c r="B88" s="1"/>
      <c r="C88" s="48"/>
      <c r="D88" s="55"/>
      <c r="E88" s="36"/>
      <c r="F88" s="6"/>
    </row>
    <row r="89" spans="1:6" ht="36">
      <c r="A89" s="6"/>
      <c r="B89" s="1" t="s">
        <v>100</v>
      </c>
      <c r="C89" s="48"/>
      <c r="D89" s="55"/>
      <c r="E89" s="36">
        <v>7740409</v>
      </c>
      <c r="F89" s="6"/>
    </row>
  </sheetData>
  <sheetProtection/>
  <mergeCells count="14">
    <mergeCell ref="B10:D10"/>
    <mergeCell ref="B9:D9"/>
    <mergeCell ref="A2:F2"/>
    <mergeCell ref="A1:F1"/>
    <mergeCell ref="A79:D79"/>
    <mergeCell ref="A4:A6"/>
    <mergeCell ref="B4:B6"/>
    <mergeCell ref="B60:D60"/>
    <mergeCell ref="B35:D35"/>
    <mergeCell ref="C4:F4"/>
    <mergeCell ref="C5:C6"/>
    <mergeCell ref="D5:F5"/>
    <mergeCell ref="B45:D45"/>
    <mergeCell ref="B55:D5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64">
      <selection activeCell="A10" sqref="A1:IV16384"/>
    </sheetView>
  </sheetViews>
  <sheetFormatPr defaultColWidth="21.28125" defaultRowHeight="12.75"/>
  <cols>
    <col min="1" max="1" width="11.140625" style="3" customWidth="1"/>
    <col min="2" max="2" width="19.7109375" style="20" customWidth="1"/>
    <col min="3" max="3" width="31.7109375" style="2" customWidth="1"/>
    <col min="4" max="4" width="24.140625" style="3" customWidth="1"/>
    <col min="5" max="16384" width="21.28125" style="3" customWidth="1"/>
  </cols>
  <sheetData>
    <row r="1" spans="1:4" ht="23.25">
      <c r="A1" s="83" t="s">
        <v>0</v>
      </c>
      <c r="B1" s="83"/>
      <c r="C1" s="83"/>
      <c r="D1" s="83"/>
    </row>
    <row r="2" spans="1:4" ht="37.5" customHeight="1">
      <c r="A2" s="84" t="s">
        <v>84</v>
      </c>
      <c r="B2" s="84"/>
      <c r="C2" s="84"/>
      <c r="D2" s="84"/>
    </row>
    <row r="3" ht="10.5" customHeight="1"/>
    <row r="4" spans="1:4" s="2" customFormat="1" ht="72">
      <c r="A4" s="1" t="s">
        <v>2</v>
      </c>
      <c r="B4" s="21" t="s">
        <v>3</v>
      </c>
      <c r="C4" s="1" t="s">
        <v>5</v>
      </c>
      <c r="D4" s="1" t="s">
        <v>4</v>
      </c>
    </row>
    <row r="5" spans="1:4" s="2" customFormat="1" ht="18">
      <c r="A5" s="1">
        <v>1</v>
      </c>
      <c r="B5" s="1">
        <v>2</v>
      </c>
      <c r="C5" s="1">
        <v>3</v>
      </c>
      <c r="D5" s="1">
        <v>4</v>
      </c>
    </row>
    <row r="6" spans="1:4" s="5" customFormat="1" ht="23.25">
      <c r="A6" s="4" t="s">
        <v>38</v>
      </c>
      <c r="B6" s="77" t="s">
        <v>72</v>
      </c>
      <c r="C6" s="78"/>
      <c r="D6" s="79"/>
    </row>
    <row r="7" spans="1:4" s="5" customFormat="1" ht="17.25" customHeight="1">
      <c r="A7" s="4" t="s">
        <v>75</v>
      </c>
      <c r="B7" s="68" t="s">
        <v>6</v>
      </c>
      <c r="C7" s="81"/>
      <c r="D7" s="69"/>
    </row>
    <row r="8" spans="1:4" ht="18.75" customHeight="1">
      <c r="A8" s="6" t="s">
        <v>7</v>
      </c>
      <c r="B8" s="6" t="s">
        <v>64</v>
      </c>
      <c r="C8" s="1" t="s">
        <v>8</v>
      </c>
      <c r="D8" s="7">
        <v>625941.03</v>
      </c>
    </row>
    <row r="9" spans="1:4" ht="18">
      <c r="A9" s="6" t="s">
        <v>23</v>
      </c>
      <c r="B9" s="6" t="s">
        <v>64</v>
      </c>
      <c r="C9" s="1" t="s">
        <v>9</v>
      </c>
      <c r="D9" s="7">
        <v>637552.96</v>
      </c>
    </row>
    <row r="10" spans="1:4" ht="18">
      <c r="A10" s="6" t="s">
        <v>24</v>
      </c>
      <c r="B10" s="6" t="s">
        <v>64</v>
      </c>
      <c r="C10" s="1" t="s">
        <v>13</v>
      </c>
      <c r="D10" s="7">
        <v>3580290</v>
      </c>
    </row>
    <row r="11" spans="1:4" ht="17.25" customHeight="1">
      <c r="A11" s="6" t="s">
        <v>25</v>
      </c>
      <c r="B11" s="6" t="s">
        <v>64</v>
      </c>
      <c r="C11" s="1" t="s">
        <v>14</v>
      </c>
      <c r="D11" s="7">
        <v>218639.91</v>
      </c>
    </row>
    <row r="12" spans="1:4" ht="18">
      <c r="A12" s="6" t="s">
        <v>26</v>
      </c>
      <c r="B12" s="6" t="s">
        <v>64</v>
      </c>
      <c r="C12" s="1" t="s">
        <v>15</v>
      </c>
      <c r="D12" s="7">
        <v>193350.39</v>
      </c>
    </row>
    <row r="13" spans="1:4" ht="33" customHeight="1">
      <c r="A13" s="6" t="s">
        <v>27</v>
      </c>
      <c r="B13" s="6" t="s">
        <v>64</v>
      </c>
      <c r="C13" s="1" t="s">
        <v>16</v>
      </c>
      <c r="D13" s="7">
        <v>141262.84</v>
      </c>
    </row>
    <row r="14" spans="1:4" ht="18">
      <c r="A14" s="6" t="s">
        <v>28</v>
      </c>
      <c r="B14" s="6" t="s">
        <v>64</v>
      </c>
      <c r="C14" s="1" t="s">
        <v>17</v>
      </c>
      <c r="D14" s="7">
        <v>46585.48</v>
      </c>
    </row>
    <row r="15" spans="1:4" ht="18.75" customHeight="1">
      <c r="A15" s="6" t="s">
        <v>29</v>
      </c>
      <c r="B15" s="6" t="s">
        <v>64</v>
      </c>
      <c r="C15" s="1" t="s">
        <v>18</v>
      </c>
      <c r="D15" s="7">
        <v>156974</v>
      </c>
    </row>
    <row r="16" spans="1:4" ht="18">
      <c r="A16" s="6" t="s">
        <v>30</v>
      </c>
      <c r="B16" s="6" t="s">
        <v>64</v>
      </c>
      <c r="C16" s="1" t="s">
        <v>19</v>
      </c>
      <c r="D16" s="7">
        <v>58511</v>
      </c>
    </row>
    <row r="17" spans="1:4" ht="36">
      <c r="A17" s="6" t="s">
        <v>31</v>
      </c>
      <c r="B17" s="6" t="s">
        <v>64</v>
      </c>
      <c r="C17" s="1" t="s">
        <v>20</v>
      </c>
      <c r="D17" s="7">
        <v>265123.76</v>
      </c>
    </row>
    <row r="18" spans="1:4" ht="36">
      <c r="A18" s="6" t="s">
        <v>32</v>
      </c>
      <c r="B18" s="6" t="s">
        <v>64</v>
      </c>
      <c r="C18" s="1" t="s">
        <v>21</v>
      </c>
      <c r="D18" s="7">
        <v>598404.88</v>
      </c>
    </row>
    <row r="19" spans="1:4" ht="18">
      <c r="A19" s="6" t="s">
        <v>85</v>
      </c>
      <c r="B19" s="6" t="s">
        <v>64</v>
      </c>
      <c r="C19" s="1" t="s">
        <v>79</v>
      </c>
      <c r="D19" s="7">
        <v>2572110</v>
      </c>
    </row>
    <row r="20" spans="1:4" s="5" customFormat="1" ht="18">
      <c r="A20" s="4"/>
      <c r="B20" s="22" t="s">
        <v>22</v>
      </c>
      <c r="C20" s="8"/>
      <c r="D20" s="9">
        <f>SUM(D8:D19)</f>
        <v>9094746.25</v>
      </c>
    </row>
    <row r="21" spans="1:4" s="5" customFormat="1" ht="17.25" customHeight="1">
      <c r="A21" s="75"/>
      <c r="B21" s="80"/>
      <c r="C21" s="80"/>
      <c r="D21" s="76"/>
    </row>
    <row r="22" spans="1:4" s="5" customFormat="1" ht="18">
      <c r="A22" s="4" t="s">
        <v>39</v>
      </c>
      <c r="B22" s="22" t="s">
        <v>48</v>
      </c>
      <c r="C22" s="8"/>
      <c r="D22" s="4"/>
    </row>
    <row r="23" spans="1:4" ht="36">
      <c r="A23" s="6" t="s">
        <v>36</v>
      </c>
      <c r="B23" s="6" t="s">
        <v>64</v>
      </c>
      <c r="C23" s="1" t="s">
        <v>16</v>
      </c>
      <c r="D23" s="7">
        <v>327841.08</v>
      </c>
    </row>
    <row r="24" spans="1:4" ht="19.5" customHeight="1">
      <c r="A24" s="6" t="s">
        <v>49</v>
      </c>
      <c r="B24" s="6" t="s">
        <v>64</v>
      </c>
      <c r="C24" s="1" t="s">
        <v>8</v>
      </c>
      <c r="D24" s="7">
        <v>312435.2</v>
      </c>
    </row>
    <row r="25" spans="1:4" ht="18">
      <c r="A25" s="6" t="s">
        <v>50</v>
      </c>
      <c r="B25" s="6" t="s">
        <v>64</v>
      </c>
      <c r="C25" s="1" t="s">
        <v>45</v>
      </c>
      <c r="D25" s="7">
        <v>42391.28</v>
      </c>
    </row>
    <row r="26" spans="1:4" ht="33" customHeight="1">
      <c r="A26" s="6" t="s">
        <v>51</v>
      </c>
      <c r="B26" s="6" t="s">
        <v>64</v>
      </c>
      <c r="C26" s="1" t="s">
        <v>55</v>
      </c>
      <c r="D26" s="7">
        <v>3381032.29</v>
      </c>
    </row>
    <row r="27" spans="1:4" ht="33" customHeight="1">
      <c r="A27" s="6" t="s">
        <v>52</v>
      </c>
      <c r="B27" s="6" t="s">
        <v>64</v>
      </c>
      <c r="C27" s="1" t="s">
        <v>86</v>
      </c>
      <c r="D27" s="7">
        <v>105200</v>
      </c>
    </row>
    <row r="28" spans="1:4" ht="18">
      <c r="A28" s="6"/>
      <c r="B28" s="22" t="s">
        <v>22</v>
      </c>
      <c r="C28" s="1"/>
      <c r="D28" s="9">
        <f>SUM(D23:D27)</f>
        <v>4168899.85</v>
      </c>
    </row>
    <row r="29" spans="1:4" s="14" customFormat="1" ht="23.25">
      <c r="A29" s="10"/>
      <c r="B29" s="23" t="s">
        <v>73</v>
      </c>
      <c r="C29" s="12"/>
      <c r="D29" s="13">
        <f>SUM(D28,D20)</f>
        <v>13263646.1</v>
      </c>
    </row>
    <row r="30" spans="1:4" ht="12.75" customHeight="1">
      <c r="A30" s="72"/>
      <c r="B30" s="73"/>
      <c r="C30" s="73"/>
      <c r="D30" s="74"/>
    </row>
    <row r="31" spans="1:4" s="2" customFormat="1" ht="18">
      <c r="A31" s="1">
        <v>1</v>
      </c>
      <c r="B31" s="1">
        <v>2</v>
      </c>
      <c r="C31" s="1">
        <v>3</v>
      </c>
      <c r="D31" s="1">
        <v>4</v>
      </c>
    </row>
    <row r="32" spans="1:4" s="15" customFormat="1" ht="19.5" customHeight="1">
      <c r="A32" s="11" t="s">
        <v>42</v>
      </c>
      <c r="B32" s="77" t="s">
        <v>34</v>
      </c>
      <c r="C32" s="78"/>
      <c r="D32" s="79"/>
    </row>
    <row r="33" spans="1:4" s="5" customFormat="1" ht="20.25" customHeight="1">
      <c r="A33" s="4">
        <v>1</v>
      </c>
      <c r="B33" s="68" t="s">
        <v>37</v>
      </c>
      <c r="C33" s="81"/>
      <c r="D33" s="69"/>
    </row>
    <row r="34" spans="1:4" ht="16.5" customHeight="1">
      <c r="A34" s="6" t="s">
        <v>7</v>
      </c>
      <c r="B34" s="6" t="s">
        <v>64</v>
      </c>
      <c r="C34" s="1" t="s">
        <v>35</v>
      </c>
      <c r="D34" s="6">
        <v>106314.06</v>
      </c>
    </row>
    <row r="35" spans="1:4" ht="18">
      <c r="A35" s="6" t="s">
        <v>23</v>
      </c>
      <c r="B35" s="6" t="s">
        <v>64</v>
      </c>
      <c r="C35" s="1" t="s">
        <v>46</v>
      </c>
      <c r="D35" s="6">
        <v>15581.28</v>
      </c>
    </row>
    <row r="36" spans="1:4" ht="30.75" customHeight="1">
      <c r="A36" s="6" t="s">
        <v>24</v>
      </c>
      <c r="B36" s="6" t="s">
        <v>64</v>
      </c>
      <c r="C36" s="1" t="s">
        <v>16</v>
      </c>
      <c r="D36" s="6">
        <v>1167057.87</v>
      </c>
    </row>
    <row r="37" spans="1:4" ht="18">
      <c r="A37" s="6" t="s">
        <v>25</v>
      </c>
      <c r="B37" s="6" t="s">
        <v>64</v>
      </c>
      <c r="C37" s="1" t="s">
        <v>40</v>
      </c>
      <c r="D37" s="6">
        <v>68779.87</v>
      </c>
    </row>
    <row r="38" spans="1:4" ht="20.25" customHeight="1">
      <c r="A38" s="6" t="s">
        <v>26</v>
      </c>
      <c r="B38" s="6" t="s">
        <v>64</v>
      </c>
      <c r="C38" s="1" t="s">
        <v>8</v>
      </c>
      <c r="D38" s="6">
        <v>893126.06</v>
      </c>
    </row>
    <row r="39" spans="1:4" ht="18">
      <c r="A39" s="6" t="s">
        <v>27</v>
      </c>
      <c r="B39" s="6" t="s">
        <v>64</v>
      </c>
      <c r="C39" s="1" t="s">
        <v>41</v>
      </c>
      <c r="D39" s="6">
        <v>13460372.38</v>
      </c>
    </row>
    <row r="40" spans="1:4" ht="18">
      <c r="A40" s="6" t="s">
        <v>28</v>
      </c>
      <c r="B40" s="6" t="s">
        <v>64</v>
      </c>
      <c r="C40" s="1" t="s">
        <v>45</v>
      </c>
      <c r="D40" s="6">
        <v>82091.9</v>
      </c>
    </row>
    <row r="41" spans="1:4" s="5" customFormat="1" ht="18">
      <c r="A41" s="4"/>
      <c r="B41" s="22" t="s">
        <v>22</v>
      </c>
      <c r="C41" s="8"/>
      <c r="D41" s="9">
        <f>SUM(D34:D40)</f>
        <v>15793323.420000002</v>
      </c>
    </row>
    <row r="42" spans="1:4" ht="10.5" customHeight="1">
      <c r="A42" s="72"/>
      <c r="B42" s="73"/>
      <c r="C42" s="73"/>
      <c r="D42" s="74"/>
    </row>
    <row r="43" spans="1:4" s="5" customFormat="1" ht="21" customHeight="1">
      <c r="A43" s="4">
        <v>2</v>
      </c>
      <c r="B43" s="77" t="s">
        <v>43</v>
      </c>
      <c r="C43" s="78"/>
      <c r="D43" s="79"/>
    </row>
    <row r="44" spans="1:4" ht="18">
      <c r="A44" s="6" t="s">
        <v>36</v>
      </c>
      <c r="B44" s="6" t="s">
        <v>64</v>
      </c>
      <c r="C44" s="1" t="s">
        <v>44</v>
      </c>
      <c r="D44" s="7">
        <v>2092377.39</v>
      </c>
    </row>
    <row r="45" spans="1:4" ht="18">
      <c r="A45" s="6" t="s">
        <v>49</v>
      </c>
      <c r="B45" s="6" t="s">
        <v>64</v>
      </c>
      <c r="C45" s="1" t="s">
        <v>41</v>
      </c>
      <c r="D45" s="7">
        <v>18898206.9</v>
      </c>
    </row>
    <row r="46" spans="1:4" ht="18">
      <c r="A46" s="6" t="s">
        <v>50</v>
      </c>
      <c r="B46" s="6" t="s">
        <v>64</v>
      </c>
      <c r="C46" s="1" t="s">
        <v>45</v>
      </c>
      <c r="D46" s="7">
        <v>759976.05</v>
      </c>
    </row>
    <row r="47" spans="1:4" ht="36">
      <c r="A47" s="6" t="s">
        <v>51</v>
      </c>
      <c r="B47" s="6" t="s">
        <v>64</v>
      </c>
      <c r="C47" s="1" t="s">
        <v>16</v>
      </c>
      <c r="D47" s="7">
        <v>178194.82</v>
      </c>
    </row>
    <row r="48" spans="1:4" ht="18">
      <c r="A48" s="6" t="s">
        <v>52</v>
      </c>
      <c r="B48" s="6" t="s">
        <v>64</v>
      </c>
      <c r="C48" s="1" t="s">
        <v>46</v>
      </c>
      <c r="D48" s="7">
        <v>361447.22</v>
      </c>
    </row>
    <row r="49" spans="1:4" ht="18.75" customHeight="1">
      <c r="A49" s="6" t="s">
        <v>53</v>
      </c>
      <c r="B49" s="6" t="s">
        <v>64</v>
      </c>
      <c r="C49" s="1" t="s">
        <v>8</v>
      </c>
      <c r="D49" s="7">
        <v>4280693.43</v>
      </c>
    </row>
    <row r="50" spans="1:4" ht="18" customHeight="1">
      <c r="A50" s="6" t="s">
        <v>54</v>
      </c>
      <c r="B50" s="6" t="s">
        <v>64</v>
      </c>
      <c r="C50" s="1" t="s">
        <v>35</v>
      </c>
      <c r="D50" s="6">
        <v>415447.57</v>
      </c>
    </row>
    <row r="51" spans="1:4" s="5" customFormat="1" ht="18">
      <c r="A51" s="4"/>
      <c r="B51" s="22" t="s">
        <v>22</v>
      </c>
      <c r="C51" s="8"/>
      <c r="D51" s="9">
        <f>SUM(D44:D50)</f>
        <v>26986343.38</v>
      </c>
    </row>
    <row r="52" spans="1:4" ht="9.75" customHeight="1">
      <c r="A52" s="72"/>
      <c r="B52" s="73"/>
      <c r="C52" s="73"/>
      <c r="D52" s="74"/>
    </row>
    <row r="53" spans="1:4" s="15" customFormat="1" ht="18.75" customHeight="1">
      <c r="A53" s="11" t="s">
        <v>56</v>
      </c>
      <c r="B53" s="77" t="s">
        <v>57</v>
      </c>
      <c r="C53" s="78"/>
      <c r="D53" s="79"/>
    </row>
    <row r="54" spans="1:4" ht="18">
      <c r="A54" s="6" t="s">
        <v>58</v>
      </c>
      <c r="B54" s="6" t="s">
        <v>64</v>
      </c>
      <c r="C54" s="1" t="s">
        <v>45</v>
      </c>
      <c r="D54" s="6">
        <v>100731.6</v>
      </c>
    </row>
    <row r="55" spans="1:4" ht="18">
      <c r="A55" s="6" t="s">
        <v>77</v>
      </c>
      <c r="B55" s="6" t="s">
        <v>64</v>
      </c>
      <c r="C55" s="1" t="s">
        <v>59</v>
      </c>
      <c r="D55" s="6">
        <v>0</v>
      </c>
    </row>
    <row r="56" spans="1:4" ht="18">
      <c r="A56" s="6"/>
      <c r="B56" s="22" t="s">
        <v>22</v>
      </c>
      <c r="C56" s="1"/>
      <c r="D56" s="4">
        <f>SUM(D54:D55)</f>
        <v>100731.6</v>
      </c>
    </row>
    <row r="57" spans="1:4" ht="12" customHeight="1">
      <c r="A57" s="72"/>
      <c r="B57" s="73"/>
      <c r="C57" s="73"/>
      <c r="D57" s="74"/>
    </row>
    <row r="58" spans="1:4" s="15" customFormat="1" ht="19.5" customHeight="1">
      <c r="A58" s="11" t="s">
        <v>60</v>
      </c>
      <c r="B58" s="77" t="s">
        <v>61</v>
      </c>
      <c r="C58" s="78"/>
      <c r="D58" s="79"/>
    </row>
    <row r="59" spans="1:4" ht="18.75" customHeight="1">
      <c r="A59" s="6" t="s">
        <v>63</v>
      </c>
      <c r="B59" s="6" t="s">
        <v>64</v>
      </c>
      <c r="C59" s="1" t="s">
        <v>62</v>
      </c>
      <c r="D59" s="6">
        <v>42847.2</v>
      </c>
    </row>
    <row r="60" spans="1:4" ht="18">
      <c r="A60" s="6"/>
      <c r="B60" s="22" t="s">
        <v>22</v>
      </c>
      <c r="C60" s="1"/>
      <c r="D60" s="4">
        <f>SUM(D59)</f>
        <v>42847.2</v>
      </c>
    </row>
    <row r="61" spans="1:4" s="14" customFormat="1" ht="22.5" customHeight="1">
      <c r="A61" s="10"/>
      <c r="B61" s="70" t="s">
        <v>70</v>
      </c>
      <c r="C61" s="71"/>
      <c r="D61" s="13">
        <f>SUM(D60,D56,D51,D41)</f>
        <v>42923245.6</v>
      </c>
    </row>
    <row r="62" spans="1:4" ht="10.5" customHeight="1">
      <c r="A62" s="72"/>
      <c r="B62" s="73"/>
      <c r="C62" s="73"/>
      <c r="D62" s="74"/>
    </row>
    <row r="63" spans="1:4" s="15" customFormat="1" ht="23.25">
      <c r="A63" s="11" t="s">
        <v>47</v>
      </c>
      <c r="B63" s="23" t="s">
        <v>65</v>
      </c>
      <c r="C63" s="16"/>
      <c r="D63" s="11"/>
    </row>
    <row r="64" spans="1:4" s="5" customFormat="1" ht="18">
      <c r="A64" s="4">
        <v>1</v>
      </c>
      <c r="B64" s="75" t="s">
        <v>10</v>
      </c>
      <c r="C64" s="76"/>
      <c r="D64" s="4"/>
    </row>
    <row r="65" spans="1:4" ht="18">
      <c r="A65" s="6" t="s">
        <v>7</v>
      </c>
      <c r="B65" s="6" t="s">
        <v>64</v>
      </c>
      <c r="C65" s="1" t="s">
        <v>11</v>
      </c>
      <c r="D65" s="6">
        <v>378219.76</v>
      </c>
    </row>
    <row r="66" spans="1:4" ht="34.5" customHeight="1">
      <c r="A66" s="6" t="s">
        <v>23</v>
      </c>
      <c r="B66" s="6" t="s">
        <v>64</v>
      </c>
      <c r="C66" s="1" t="s">
        <v>12</v>
      </c>
      <c r="D66" s="6">
        <v>138945.32</v>
      </c>
    </row>
    <row r="67" spans="1:4" ht="18">
      <c r="A67" s="6"/>
      <c r="B67" s="22" t="s">
        <v>22</v>
      </c>
      <c r="C67" s="1"/>
      <c r="D67" s="4">
        <f>SUM(D65:D66)</f>
        <v>517165.08</v>
      </c>
    </row>
    <row r="68" spans="1:4" ht="18">
      <c r="A68" s="1">
        <v>1</v>
      </c>
      <c r="B68" s="1">
        <v>2</v>
      </c>
      <c r="C68" s="1">
        <v>3</v>
      </c>
      <c r="D68" s="1">
        <v>4</v>
      </c>
    </row>
    <row r="69" spans="1:4" s="5" customFormat="1" ht="30.75" customHeight="1">
      <c r="A69" s="4" t="s">
        <v>33</v>
      </c>
      <c r="B69" s="68" t="s">
        <v>67</v>
      </c>
      <c r="C69" s="69"/>
      <c r="D69" s="4">
        <v>0</v>
      </c>
    </row>
    <row r="70" spans="1:4" ht="20.25" customHeight="1">
      <c r="A70" s="72"/>
      <c r="B70" s="73"/>
      <c r="C70" s="73"/>
      <c r="D70" s="74"/>
    </row>
    <row r="71" spans="1:4" s="5" customFormat="1" ht="18">
      <c r="A71" s="4" t="s">
        <v>56</v>
      </c>
      <c r="B71" s="22" t="s">
        <v>68</v>
      </c>
      <c r="C71" s="8"/>
      <c r="D71" s="9">
        <v>6094945</v>
      </c>
    </row>
    <row r="72" spans="1:4" s="15" customFormat="1" ht="23.25">
      <c r="A72" s="11"/>
      <c r="B72" s="23" t="s">
        <v>71</v>
      </c>
      <c r="C72" s="16"/>
      <c r="D72" s="13">
        <f>SUM(D71,D69,D67)</f>
        <v>6612110.08</v>
      </c>
    </row>
    <row r="73" spans="1:4" ht="18" customHeight="1">
      <c r="A73" s="72"/>
      <c r="B73" s="73"/>
      <c r="C73" s="73"/>
      <c r="D73" s="74"/>
    </row>
    <row r="74" spans="1:4" s="15" customFormat="1" ht="23.25">
      <c r="A74" s="11" t="s">
        <v>69</v>
      </c>
      <c r="B74" s="23" t="s">
        <v>66</v>
      </c>
      <c r="C74" s="16"/>
      <c r="D74" s="11">
        <v>9743677.26</v>
      </c>
    </row>
    <row r="75" spans="1:4" ht="21" customHeight="1">
      <c r="A75" s="72"/>
      <c r="B75" s="73"/>
      <c r="C75" s="73"/>
      <c r="D75" s="74"/>
    </row>
    <row r="76" spans="1:4" s="19" customFormat="1" ht="26.25">
      <c r="A76" s="17"/>
      <c r="B76" s="82" t="s">
        <v>74</v>
      </c>
      <c r="C76" s="82"/>
      <c r="D76" s="18">
        <f>SUM(D74,D72,D61,D29)</f>
        <v>72542679.03999999</v>
      </c>
    </row>
    <row r="77" spans="1:4" ht="19.5" customHeight="1">
      <c r="A77" s="72"/>
      <c r="B77" s="73"/>
      <c r="C77" s="73"/>
      <c r="D77" s="74"/>
    </row>
    <row r="78" spans="1:6" ht="26.25">
      <c r="A78" s="6"/>
      <c r="B78" s="82" t="s">
        <v>76</v>
      </c>
      <c r="C78" s="82"/>
      <c r="D78" s="26">
        <v>73092400.26</v>
      </c>
      <c r="F78" s="24">
        <f>SUM(D78-D76)</f>
        <v>549721.2200000137</v>
      </c>
    </row>
  </sheetData>
  <sheetProtection/>
  <mergeCells count="24">
    <mergeCell ref="B53:D53"/>
    <mergeCell ref="A1:D1"/>
    <mergeCell ref="A2:D2"/>
    <mergeCell ref="B6:D6"/>
    <mergeCell ref="B7:D7"/>
    <mergeCell ref="A21:D21"/>
    <mergeCell ref="A30:D30"/>
    <mergeCell ref="B78:C78"/>
    <mergeCell ref="B69:C69"/>
    <mergeCell ref="A70:D70"/>
    <mergeCell ref="A73:D73"/>
    <mergeCell ref="A75:D75"/>
    <mergeCell ref="B32:D32"/>
    <mergeCell ref="B33:D33"/>
    <mergeCell ref="A42:D42"/>
    <mergeCell ref="B43:D43"/>
    <mergeCell ref="A52:D52"/>
    <mergeCell ref="B76:C76"/>
    <mergeCell ref="A77:D77"/>
    <mergeCell ref="A57:D57"/>
    <mergeCell ref="B58:D58"/>
    <mergeCell ref="B61:C61"/>
    <mergeCell ref="A62:D62"/>
    <mergeCell ref="B64:C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F87" sqref="F87"/>
    </sheetView>
  </sheetViews>
  <sheetFormatPr defaultColWidth="21.28125" defaultRowHeight="12.75"/>
  <cols>
    <col min="1" max="1" width="6.7109375" style="3" customWidth="1"/>
    <col min="2" max="2" width="33.28125" style="2" customWidth="1"/>
    <col min="3" max="3" width="14.140625" style="62" customWidth="1"/>
    <col min="4" max="4" width="13.8515625" style="46" customWidth="1"/>
    <col min="5" max="5" width="15.28125" style="37" customWidth="1"/>
    <col min="6" max="6" width="15.8515625" style="3" customWidth="1"/>
    <col min="7" max="16384" width="21.28125" style="3" customWidth="1"/>
  </cols>
  <sheetData>
    <row r="1" spans="1:6" ht="19.5" customHeight="1">
      <c r="A1" s="83" t="s">
        <v>0</v>
      </c>
      <c r="B1" s="83"/>
      <c r="C1" s="83"/>
      <c r="D1" s="83"/>
      <c r="E1" s="83"/>
      <c r="F1" s="83"/>
    </row>
    <row r="2" spans="1:6" ht="42.75" customHeight="1">
      <c r="A2" s="84" t="s">
        <v>101</v>
      </c>
      <c r="B2" s="84"/>
      <c r="C2" s="84"/>
      <c r="D2" s="84"/>
      <c r="E2" s="84"/>
      <c r="F2" s="84"/>
    </row>
    <row r="3" ht="10.5" customHeight="1"/>
    <row r="4" spans="1:6" ht="17.25" customHeight="1">
      <c r="A4" s="88" t="s">
        <v>2</v>
      </c>
      <c r="B4" s="88" t="s">
        <v>87</v>
      </c>
      <c r="C4" s="92" t="s">
        <v>4</v>
      </c>
      <c r="D4" s="93"/>
      <c r="E4" s="93"/>
      <c r="F4" s="94"/>
    </row>
    <row r="5" spans="1:6" ht="17.25" customHeight="1">
      <c r="A5" s="88"/>
      <c r="B5" s="88"/>
      <c r="C5" s="95" t="s">
        <v>97</v>
      </c>
      <c r="D5" s="88" t="s">
        <v>102</v>
      </c>
      <c r="E5" s="88"/>
      <c r="F5" s="88"/>
    </row>
    <row r="6" spans="1:6" s="2" customFormat="1" ht="107.25" customHeight="1">
      <c r="A6" s="88"/>
      <c r="B6" s="88"/>
      <c r="C6" s="95"/>
      <c r="D6" s="47" t="s">
        <v>88</v>
      </c>
      <c r="E6" s="59" t="s">
        <v>89</v>
      </c>
      <c r="F6" s="59" t="s">
        <v>94</v>
      </c>
    </row>
    <row r="7" spans="1:6" s="67" customFormat="1" ht="18">
      <c r="A7" s="59">
        <v>1</v>
      </c>
      <c r="B7" s="59">
        <v>2</v>
      </c>
      <c r="C7" s="47">
        <v>3</v>
      </c>
      <c r="D7" s="47">
        <v>4</v>
      </c>
      <c r="E7" s="59">
        <v>5</v>
      </c>
      <c r="F7" s="59">
        <v>6</v>
      </c>
    </row>
    <row r="8" spans="1:6" s="2" customFormat="1" ht="18">
      <c r="A8" s="1"/>
      <c r="B8" s="59" t="s">
        <v>99</v>
      </c>
      <c r="C8" s="48">
        <v>13759887</v>
      </c>
      <c r="D8" s="48"/>
      <c r="E8" s="45"/>
      <c r="F8" s="1"/>
    </row>
    <row r="9" spans="1:6" s="5" customFormat="1" ht="27" customHeight="1">
      <c r="A9" s="4" t="s">
        <v>38</v>
      </c>
      <c r="B9" s="98" t="s">
        <v>72</v>
      </c>
      <c r="C9" s="98"/>
      <c r="D9" s="98"/>
      <c r="E9" s="36"/>
      <c r="F9" s="4"/>
    </row>
    <row r="10" spans="1:6" s="5" customFormat="1" ht="29.25" customHeight="1">
      <c r="A10" s="27" t="s">
        <v>75</v>
      </c>
      <c r="B10" s="96" t="s">
        <v>6</v>
      </c>
      <c r="C10" s="96"/>
      <c r="D10" s="97"/>
      <c r="E10" s="36"/>
      <c r="F10" s="4"/>
    </row>
    <row r="11" spans="1:6" ht="18.75" customHeight="1">
      <c r="A11" s="28" t="s">
        <v>7</v>
      </c>
      <c r="B11" s="29" t="s">
        <v>8</v>
      </c>
      <c r="C11" s="60">
        <f>SUM(Анализ!D11)</f>
        <v>625941.03</v>
      </c>
      <c r="D11" s="49">
        <f>SUM('2014'!D8)</f>
        <v>716196.4</v>
      </c>
      <c r="E11" s="36"/>
      <c r="F11" s="6"/>
    </row>
    <row r="12" spans="1:6" ht="18">
      <c r="A12" s="28" t="s">
        <v>23</v>
      </c>
      <c r="B12" s="29" t="s">
        <v>9</v>
      </c>
      <c r="C12" s="60">
        <f>SUM(Анализ!D12)</f>
        <v>637552.96</v>
      </c>
      <c r="D12" s="49">
        <f>SUM('2014'!D9)</f>
        <v>913511.4</v>
      </c>
      <c r="E12" s="36"/>
      <c r="F12" s="6"/>
    </row>
    <row r="13" spans="1:6" ht="18">
      <c r="A13" s="28" t="s">
        <v>24</v>
      </c>
      <c r="B13" s="29" t="s">
        <v>13</v>
      </c>
      <c r="C13" s="60">
        <f>SUM(Анализ!D13)</f>
        <v>3580290</v>
      </c>
      <c r="D13" s="49">
        <f>SUM('2014'!D10)</f>
        <v>3459227</v>
      </c>
      <c r="E13" s="36"/>
      <c r="F13" s="6"/>
    </row>
    <row r="14" spans="1:6" ht="17.25" customHeight="1">
      <c r="A14" s="28" t="s">
        <v>25</v>
      </c>
      <c r="B14" s="29" t="s">
        <v>14</v>
      </c>
      <c r="C14" s="60">
        <f>SUM(Анализ!D14)</f>
        <v>218639.91</v>
      </c>
      <c r="D14" s="49">
        <f>SUM('2014'!D11)</f>
        <v>242228.04</v>
      </c>
      <c r="E14" s="36"/>
      <c r="F14" s="6"/>
    </row>
    <row r="15" spans="1:6" ht="18">
      <c r="A15" s="28" t="s">
        <v>26</v>
      </c>
      <c r="B15" s="29" t="s">
        <v>15</v>
      </c>
      <c r="C15" s="60">
        <f>SUM(Анализ!D15)</f>
        <v>193350.39</v>
      </c>
      <c r="D15" s="49">
        <f>SUM('2014'!D12)</f>
        <v>236656.73</v>
      </c>
      <c r="E15" s="36"/>
      <c r="F15" s="6"/>
    </row>
    <row r="16" spans="1:6" ht="18" customHeight="1">
      <c r="A16" s="28" t="s">
        <v>27</v>
      </c>
      <c r="B16" s="29" t="s">
        <v>16</v>
      </c>
      <c r="C16" s="60">
        <f>SUM(Анализ!D16)</f>
        <v>141262.84</v>
      </c>
      <c r="D16" s="49">
        <f>SUM('2014'!D13)</f>
        <v>173269.44</v>
      </c>
      <c r="E16" s="36"/>
      <c r="F16" s="6"/>
    </row>
    <row r="17" spans="1:6" ht="18">
      <c r="A17" s="28" t="s">
        <v>28</v>
      </c>
      <c r="B17" s="29" t="s">
        <v>17</v>
      </c>
      <c r="C17" s="60">
        <f>SUM(Анализ!D17)</f>
        <v>46585.48</v>
      </c>
      <c r="D17" s="49">
        <f>SUM('2014'!D14)</f>
        <v>204334.6</v>
      </c>
      <c r="E17" s="36"/>
      <c r="F17" s="6"/>
    </row>
    <row r="18" spans="1:6" ht="18.75" customHeight="1">
      <c r="A18" s="28" t="s">
        <v>29</v>
      </c>
      <c r="B18" s="29" t="s">
        <v>18</v>
      </c>
      <c r="C18" s="60">
        <f>SUM(Анализ!D18)</f>
        <v>156974</v>
      </c>
      <c r="D18" s="49">
        <f>SUM('2014'!D15)</f>
        <v>159579.8</v>
      </c>
      <c r="E18" s="36"/>
      <c r="F18" s="6"/>
    </row>
    <row r="19" spans="1:6" ht="18">
      <c r="A19" s="28" t="s">
        <v>30</v>
      </c>
      <c r="B19" s="29" t="s">
        <v>19</v>
      </c>
      <c r="C19" s="60">
        <f>SUM(Анализ!D19)</f>
        <v>58511</v>
      </c>
      <c r="D19" s="49">
        <f>SUM('2014'!D16)</f>
        <v>322380</v>
      </c>
      <c r="E19" s="36"/>
      <c r="F19" s="6"/>
    </row>
    <row r="20" spans="1:6" ht="18">
      <c r="A20" s="28" t="s">
        <v>31</v>
      </c>
      <c r="B20" s="29" t="s">
        <v>20</v>
      </c>
      <c r="C20" s="60">
        <f>SUM(Анализ!D20)</f>
        <v>265123.76</v>
      </c>
      <c r="D20" s="49">
        <f>SUM('2014'!D17)</f>
        <v>276018.68</v>
      </c>
      <c r="E20" s="36"/>
      <c r="F20" s="6"/>
    </row>
    <row r="21" spans="1:6" ht="18">
      <c r="A21" s="28" t="s">
        <v>32</v>
      </c>
      <c r="B21" s="29" t="s">
        <v>21</v>
      </c>
      <c r="C21" s="60">
        <f>SUM(Анализ!D21)</f>
        <v>598404.88</v>
      </c>
      <c r="D21" s="49">
        <f>SUM('2014'!D18)</f>
        <v>714751.05</v>
      </c>
      <c r="E21" s="36"/>
      <c r="F21" s="6"/>
    </row>
    <row r="22" spans="1:6" ht="18">
      <c r="A22" s="28" t="s">
        <v>85</v>
      </c>
      <c r="B22" s="29" t="s">
        <v>79</v>
      </c>
      <c r="C22" s="60">
        <f>SUM(Анализ!D22)</f>
        <v>2572110</v>
      </c>
      <c r="D22" s="49">
        <f>SUM('2014'!D19)</f>
        <v>3251014</v>
      </c>
      <c r="E22" s="36"/>
      <c r="F22" s="6"/>
    </row>
    <row r="23" spans="1:6" s="5" customFormat="1" ht="23.25" customHeight="1">
      <c r="A23" s="4"/>
      <c r="B23" s="22" t="s">
        <v>22</v>
      </c>
      <c r="C23" s="50">
        <f>SUM(C11:C22)</f>
        <v>9094746.25</v>
      </c>
      <c r="D23" s="50">
        <f>SUM(D11:D22)</f>
        <v>10669167.14</v>
      </c>
      <c r="E23" s="36">
        <v>10438002</v>
      </c>
      <c r="F23" s="50">
        <f>SUM(D23-E23)</f>
        <v>231165.1400000006</v>
      </c>
    </row>
    <row r="24" spans="1:6" s="5" customFormat="1" ht="15" customHeight="1">
      <c r="A24" s="39"/>
      <c r="B24" s="39"/>
      <c r="C24" s="51"/>
      <c r="D24" s="51"/>
      <c r="E24" s="36"/>
      <c r="F24" s="4"/>
    </row>
    <row r="25" spans="1:6" s="31" customFormat="1" ht="25.5" customHeight="1">
      <c r="A25" s="27" t="s">
        <v>39</v>
      </c>
      <c r="B25" s="30" t="s">
        <v>48</v>
      </c>
      <c r="C25" s="61"/>
      <c r="D25" s="52"/>
      <c r="E25" s="27"/>
      <c r="F25" s="27"/>
    </row>
    <row r="26" spans="1:6" ht="18">
      <c r="A26" s="28" t="s">
        <v>36</v>
      </c>
      <c r="B26" s="29" t="s">
        <v>16</v>
      </c>
      <c r="C26" s="60">
        <f>SUM('2013'!D23)</f>
        <v>327841.08</v>
      </c>
      <c r="D26" s="49">
        <v>327841.08</v>
      </c>
      <c r="E26" s="36"/>
      <c r="F26" s="6"/>
    </row>
    <row r="27" spans="1:6" ht="19.5" customHeight="1">
      <c r="A27" s="28" t="s">
        <v>49</v>
      </c>
      <c r="B27" s="29" t="s">
        <v>8</v>
      </c>
      <c r="C27" s="60">
        <f>SUM('2013'!D24)</f>
        <v>312435.2</v>
      </c>
      <c r="D27" s="49">
        <v>312435.2</v>
      </c>
      <c r="E27" s="36"/>
      <c r="F27" s="6"/>
    </row>
    <row r="28" spans="1:6" ht="18">
      <c r="A28" s="28" t="s">
        <v>50</v>
      </c>
      <c r="B28" s="29" t="s">
        <v>45</v>
      </c>
      <c r="C28" s="60">
        <f>SUM('2013'!D25)</f>
        <v>42391.28</v>
      </c>
      <c r="D28" s="49">
        <v>42391.28</v>
      </c>
      <c r="E28" s="36"/>
      <c r="F28" s="6"/>
    </row>
    <row r="29" spans="1:6" ht="33" customHeight="1">
      <c r="A29" s="28" t="s">
        <v>51</v>
      </c>
      <c r="B29" s="29" t="s">
        <v>55</v>
      </c>
      <c r="C29" s="60">
        <f>SUM('2013'!D26)</f>
        <v>3381032.29</v>
      </c>
      <c r="D29" s="49">
        <v>3381032.29</v>
      </c>
      <c r="E29" s="36"/>
      <c r="F29" s="6"/>
    </row>
    <row r="30" spans="1:6" ht="20.25" customHeight="1">
      <c r="A30" s="28" t="s">
        <v>52</v>
      </c>
      <c r="B30" s="29" t="s">
        <v>86</v>
      </c>
      <c r="C30" s="60">
        <f>SUM('2013'!D27)</f>
        <v>105200</v>
      </c>
      <c r="D30" s="49">
        <v>105200</v>
      </c>
      <c r="E30" s="36"/>
      <c r="F30" s="6"/>
    </row>
    <row r="31" spans="1:6" ht="24.75" customHeight="1">
      <c r="A31" s="6"/>
      <c r="B31" s="22" t="s">
        <v>22</v>
      </c>
      <c r="C31" s="50">
        <f>SUM(C26:C30)</f>
        <v>4168899.85</v>
      </c>
      <c r="D31" s="50">
        <f>SUM(D26:D30)</f>
        <v>4168899.85</v>
      </c>
      <c r="E31" s="36">
        <v>4964986</v>
      </c>
      <c r="F31" s="50">
        <f>SUM(D31-E31)</f>
        <v>-796086.1499999999</v>
      </c>
    </row>
    <row r="32" spans="1:10" s="34" customFormat="1" ht="35.25" customHeight="1">
      <c r="A32" s="33"/>
      <c r="B32" s="32" t="s">
        <v>73</v>
      </c>
      <c r="C32" s="53">
        <f>SUM(C31,C23)</f>
        <v>13263646.1</v>
      </c>
      <c r="D32" s="53">
        <f>SUM(D31,D23)</f>
        <v>14838066.99</v>
      </c>
      <c r="E32" s="53">
        <f>SUM(E31,E23)</f>
        <v>15402988</v>
      </c>
      <c r="F32" s="50">
        <f>SUM(D32-E32)</f>
        <v>-564921.0099999998</v>
      </c>
      <c r="G32" s="34">
        <v>28510925</v>
      </c>
      <c r="H32" s="57">
        <f>SUM(E32)+E73+E80</f>
        <v>30691460</v>
      </c>
      <c r="I32" s="57">
        <f>SUM(D32,D80,D73)</f>
        <v>30676689.25</v>
      </c>
      <c r="J32" s="57">
        <f>SUM(I32-H32)</f>
        <v>-14770.75</v>
      </c>
    </row>
    <row r="33" spans="1:6" s="2" customFormat="1" ht="18">
      <c r="A33" s="59">
        <v>1</v>
      </c>
      <c r="B33" s="59">
        <v>2</v>
      </c>
      <c r="C33" s="47">
        <v>3</v>
      </c>
      <c r="D33" s="47">
        <v>4</v>
      </c>
      <c r="E33" s="59">
        <v>5</v>
      </c>
      <c r="F33" s="59">
        <v>6</v>
      </c>
    </row>
    <row r="34" spans="1:6" s="15" customFormat="1" ht="19.5" customHeight="1">
      <c r="A34" s="11" t="s">
        <v>42</v>
      </c>
      <c r="B34" s="40" t="s">
        <v>34</v>
      </c>
      <c r="C34" s="54"/>
      <c r="D34" s="54"/>
      <c r="E34" s="25"/>
      <c r="F34" s="11"/>
    </row>
    <row r="35" spans="1:6" s="5" customFormat="1" ht="36.75" customHeight="1">
      <c r="A35" s="4">
        <v>1</v>
      </c>
      <c r="B35" s="90" t="s">
        <v>37</v>
      </c>
      <c r="C35" s="90"/>
      <c r="D35" s="91"/>
      <c r="E35" s="36"/>
      <c r="F35" s="4"/>
    </row>
    <row r="36" spans="1:6" ht="16.5" customHeight="1">
      <c r="A36" s="6" t="s">
        <v>7</v>
      </c>
      <c r="B36" s="1" t="s">
        <v>35</v>
      </c>
      <c r="C36" s="48">
        <f>SUM('2013'!D34)</f>
        <v>106314.06</v>
      </c>
      <c r="D36" s="55">
        <v>106314.06</v>
      </c>
      <c r="E36" s="36"/>
      <c r="F36" s="6"/>
    </row>
    <row r="37" spans="1:6" ht="18">
      <c r="A37" s="6" t="s">
        <v>23</v>
      </c>
      <c r="B37" s="1" t="s">
        <v>46</v>
      </c>
      <c r="C37" s="48">
        <f>SUM('2013'!D35)</f>
        <v>15581.28</v>
      </c>
      <c r="D37" s="55">
        <v>15581.28</v>
      </c>
      <c r="E37" s="36"/>
      <c r="F37" s="6"/>
    </row>
    <row r="38" spans="1:6" ht="30.75" customHeight="1">
      <c r="A38" s="6" t="s">
        <v>24</v>
      </c>
      <c r="B38" s="1" t="s">
        <v>16</v>
      </c>
      <c r="C38" s="48">
        <f>SUM('2013'!D36)</f>
        <v>1167057.87</v>
      </c>
      <c r="D38" s="55">
        <v>1167057.87</v>
      </c>
      <c r="E38" s="36"/>
      <c r="F38" s="6"/>
    </row>
    <row r="39" spans="1:6" ht="18">
      <c r="A39" s="6" t="s">
        <v>25</v>
      </c>
      <c r="B39" s="1" t="s">
        <v>40</v>
      </c>
      <c r="C39" s="48">
        <f>SUM('2013'!D37)</f>
        <v>68779.87</v>
      </c>
      <c r="D39" s="55">
        <v>68779.87</v>
      </c>
      <c r="E39" s="36"/>
      <c r="F39" s="6"/>
    </row>
    <row r="40" spans="1:6" ht="20.25" customHeight="1">
      <c r="A40" s="6" t="s">
        <v>26</v>
      </c>
      <c r="B40" s="1" t="s">
        <v>8</v>
      </c>
      <c r="C40" s="48">
        <f>SUM('2013'!D38)</f>
        <v>893126.06</v>
      </c>
      <c r="D40" s="55">
        <v>893126.06</v>
      </c>
      <c r="E40" s="36"/>
      <c r="F40" s="6"/>
    </row>
    <row r="41" spans="1:6" ht="18">
      <c r="A41" s="6" t="s">
        <v>27</v>
      </c>
      <c r="B41" s="1" t="s">
        <v>41</v>
      </c>
      <c r="C41" s="48">
        <f>SUM('2013'!D39)</f>
        <v>13460372.38</v>
      </c>
      <c r="D41" s="55">
        <v>13460372.38</v>
      </c>
      <c r="E41" s="36"/>
      <c r="F41" s="6"/>
    </row>
    <row r="42" spans="1:6" ht="18">
      <c r="A42" s="6" t="s">
        <v>28</v>
      </c>
      <c r="B42" s="1" t="s">
        <v>45</v>
      </c>
      <c r="C42" s="48">
        <f>SUM('2013'!D40)</f>
        <v>82091.9</v>
      </c>
      <c r="D42" s="55">
        <v>82091.9</v>
      </c>
      <c r="E42" s="36"/>
      <c r="F42" s="50"/>
    </row>
    <row r="43" spans="1:6" s="5" customFormat="1" ht="18">
      <c r="A43" s="4"/>
      <c r="B43" s="22" t="s">
        <v>22</v>
      </c>
      <c r="C43" s="50">
        <f>SUM(C36:C42)</f>
        <v>15793323.420000002</v>
      </c>
      <c r="D43" s="50">
        <f>SUM(D36:D42)</f>
        <v>15793323.420000002</v>
      </c>
      <c r="E43" s="36">
        <v>16627142</v>
      </c>
      <c r="F43" s="50">
        <f>SUM(D43-E43)</f>
        <v>-833818.5799999982</v>
      </c>
    </row>
    <row r="44" spans="1:6" ht="6.75" customHeight="1">
      <c r="A44" s="41"/>
      <c r="B44" s="41"/>
      <c r="C44" s="56"/>
      <c r="D44" s="56"/>
      <c r="E44" s="36"/>
      <c r="F44" s="6"/>
    </row>
    <row r="45" spans="1:6" s="5" customFormat="1" ht="21" customHeight="1">
      <c r="A45" s="4">
        <v>2</v>
      </c>
      <c r="B45" s="89" t="s">
        <v>43</v>
      </c>
      <c r="C45" s="89"/>
      <c r="D45" s="89"/>
      <c r="E45" s="36"/>
      <c r="F45" s="4"/>
    </row>
    <row r="46" spans="1:6" ht="18">
      <c r="A46" s="6" t="s">
        <v>36</v>
      </c>
      <c r="B46" s="1" t="s">
        <v>44</v>
      </c>
      <c r="C46" s="48">
        <f>SUM('2013'!D44)</f>
        <v>2092377.39</v>
      </c>
      <c r="D46" s="55">
        <v>2092377.39</v>
      </c>
      <c r="E46" s="36"/>
      <c r="F46" s="6"/>
    </row>
    <row r="47" spans="1:6" ht="18">
      <c r="A47" s="6" t="s">
        <v>49</v>
      </c>
      <c r="B47" s="1" t="s">
        <v>41</v>
      </c>
      <c r="C47" s="48">
        <f>SUM('2013'!D45)</f>
        <v>18898206.9</v>
      </c>
      <c r="D47" s="55">
        <v>18898206.9</v>
      </c>
      <c r="E47" s="36"/>
      <c r="F47" s="6"/>
    </row>
    <row r="48" spans="1:6" ht="18">
      <c r="A48" s="6" t="s">
        <v>50</v>
      </c>
      <c r="B48" s="1" t="s">
        <v>45</v>
      </c>
      <c r="C48" s="48">
        <f>SUM('2013'!D46)</f>
        <v>759976.05</v>
      </c>
      <c r="D48" s="55">
        <v>759976.05</v>
      </c>
      <c r="E48" s="36"/>
      <c r="F48" s="6"/>
    </row>
    <row r="49" spans="1:6" ht="32.25" customHeight="1">
      <c r="A49" s="6" t="s">
        <v>51</v>
      </c>
      <c r="B49" s="1" t="s">
        <v>16</v>
      </c>
      <c r="C49" s="48">
        <f>SUM('2013'!D47)</f>
        <v>178194.82</v>
      </c>
      <c r="D49" s="55">
        <v>178194.82</v>
      </c>
      <c r="E49" s="36"/>
      <c r="F49" s="6"/>
    </row>
    <row r="50" spans="1:6" ht="18">
      <c r="A50" s="6" t="s">
        <v>52</v>
      </c>
      <c r="B50" s="1" t="s">
        <v>46</v>
      </c>
      <c r="C50" s="48">
        <f>SUM('2013'!D48)</f>
        <v>361447.22</v>
      </c>
      <c r="D50" s="55">
        <v>361447.22</v>
      </c>
      <c r="E50" s="36"/>
      <c r="F50" s="6"/>
    </row>
    <row r="51" spans="1:6" ht="18.75" customHeight="1">
      <c r="A51" s="6" t="s">
        <v>53</v>
      </c>
      <c r="B51" s="1" t="s">
        <v>8</v>
      </c>
      <c r="C51" s="48">
        <f>SUM('2013'!D49)</f>
        <v>4280693.43</v>
      </c>
      <c r="D51" s="55">
        <v>4280693.43</v>
      </c>
      <c r="E51" s="36"/>
      <c r="F51" s="6"/>
    </row>
    <row r="52" spans="1:6" ht="18" customHeight="1">
      <c r="A52" s="6" t="s">
        <v>54</v>
      </c>
      <c r="B52" s="1" t="s">
        <v>35</v>
      </c>
      <c r="C52" s="48">
        <f>SUM('2013'!D50)</f>
        <v>415447.57</v>
      </c>
      <c r="D52" s="55">
        <v>415447.57</v>
      </c>
      <c r="E52" s="36"/>
      <c r="F52" s="6"/>
    </row>
    <row r="53" spans="1:6" s="5" customFormat="1" ht="18">
      <c r="A53" s="4"/>
      <c r="B53" s="22" t="s">
        <v>22</v>
      </c>
      <c r="C53" s="50">
        <f>SUM(C46:C52)</f>
        <v>26986343.38</v>
      </c>
      <c r="D53" s="50">
        <f>SUM(D46:D52)</f>
        <v>26986343.38</v>
      </c>
      <c r="E53" s="36">
        <v>28155120</v>
      </c>
      <c r="F53" s="50">
        <f>SUM(D53-E53)</f>
        <v>-1168776.620000001</v>
      </c>
    </row>
    <row r="54" spans="1:6" ht="8.25" customHeight="1">
      <c r="A54" s="41"/>
      <c r="B54" s="41"/>
      <c r="C54" s="56"/>
      <c r="D54" s="56"/>
      <c r="E54" s="36"/>
      <c r="F54" s="6"/>
    </row>
    <row r="55" spans="1:6" s="15" customFormat="1" ht="18.75" customHeight="1">
      <c r="A55" s="11" t="s">
        <v>56</v>
      </c>
      <c r="B55" s="89" t="s">
        <v>57</v>
      </c>
      <c r="C55" s="89"/>
      <c r="D55" s="89"/>
      <c r="E55" s="25"/>
      <c r="F55" s="11"/>
    </row>
    <row r="56" spans="1:6" ht="18">
      <c r="A56" s="6" t="s">
        <v>58</v>
      </c>
      <c r="B56" s="1" t="s">
        <v>45</v>
      </c>
      <c r="C56" s="48">
        <f>SUM('2013'!D54)</f>
        <v>100731.6</v>
      </c>
      <c r="D56" s="55">
        <v>100731.6</v>
      </c>
      <c r="E56" s="36">
        <v>-722</v>
      </c>
      <c r="F56" s="50">
        <f>SUM(D56-E56)</f>
        <v>101453.6</v>
      </c>
    </row>
    <row r="57" spans="1:6" ht="18">
      <c r="A57" s="6" t="s">
        <v>77</v>
      </c>
      <c r="B57" s="1" t="s">
        <v>59</v>
      </c>
      <c r="C57" s="48">
        <f>SUM('2013'!D55)</f>
        <v>0</v>
      </c>
      <c r="D57" s="55">
        <v>0</v>
      </c>
      <c r="E57" s="36"/>
      <c r="F57" s="6"/>
    </row>
    <row r="58" spans="1:6" ht="18">
      <c r="A58" s="6"/>
      <c r="B58" s="22" t="s">
        <v>22</v>
      </c>
      <c r="C58" s="50">
        <f>SUM(C56:C57)</f>
        <v>100731.6</v>
      </c>
      <c r="D58" s="50">
        <f>SUM(D56:D57)</f>
        <v>100731.6</v>
      </c>
      <c r="E58" s="50">
        <f>SUM(E56:E57)</f>
        <v>-722</v>
      </c>
      <c r="F58" s="50">
        <f>SUM(D58-E58)</f>
        <v>101453.6</v>
      </c>
    </row>
    <row r="59" spans="1:6" ht="8.25" customHeight="1">
      <c r="A59" s="41"/>
      <c r="B59" s="41"/>
      <c r="C59" s="56"/>
      <c r="D59" s="56"/>
      <c r="E59" s="36"/>
      <c r="F59" s="6"/>
    </row>
    <row r="60" spans="1:6" s="15" customFormat="1" ht="19.5" customHeight="1">
      <c r="A60" s="11" t="s">
        <v>60</v>
      </c>
      <c r="B60" s="89" t="s">
        <v>61</v>
      </c>
      <c r="C60" s="89"/>
      <c r="D60" s="89"/>
      <c r="E60" s="25"/>
      <c r="F60" s="11"/>
    </row>
    <row r="61" spans="1:6" ht="18.75" customHeight="1">
      <c r="A61" s="6" t="s">
        <v>63</v>
      </c>
      <c r="B61" s="1" t="s">
        <v>62</v>
      </c>
      <c r="C61" s="48">
        <f>SUM('2013'!D59)</f>
        <v>42847.2</v>
      </c>
      <c r="D61" s="55">
        <v>42847.2</v>
      </c>
      <c r="E61" s="36">
        <v>0</v>
      </c>
      <c r="F61" s="50">
        <f>SUM(D61-E61)</f>
        <v>42847.2</v>
      </c>
    </row>
    <row r="62" spans="1:6" ht="18">
      <c r="A62" s="6"/>
      <c r="B62" s="22" t="s">
        <v>22</v>
      </c>
      <c r="C62" s="50">
        <f>SUM(C61)</f>
        <v>42847.2</v>
      </c>
      <c r="D62" s="50">
        <f>SUM(D61)</f>
        <v>42847.2</v>
      </c>
      <c r="E62" s="50">
        <f>SUM(E61)</f>
        <v>0</v>
      </c>
      <c r="F62" s="50">
        <f>SUM(D62-E62)</f>
        <v>42847.2</v>
      </c>
    </row>
    <row r="63" spans="1:8" s="34" customFormat="1" ht="47.25" customHeight="1">
      <c r="A63" s="33"/>
      <c r="B63" s="42" t="s">
        <v>70</v>
      </c>
      <c r="C63" s="53">
        <f>SUM(C62,C58,C53,C43)</f>
        <v>42923245.6</v>
      </c>
      <c r="D63" s="53">
        <f>SUM(D62,D58,D53,D43)</f>
        <v>42923245.6</v>
      </c>
      <c r="E63" s="53">
        <f>SUM(E62,E58,E53,E43)</f>
        <v>44781540</v>
      </c>
      <c r="F63" s="50">
        <f>SUM(D63-E63)</f>
        <v>-1858294.3999999985</v>
      </c>
      <c r="G63" s="34">
        <v>43833652</v>
      </c>
      <c r="H63" s="57">
        <f>SUM(G63-E63)</f>
        <v>-947888</v>
      </c>
    </row>
    <row r="64" spans="1:6" ht="15.75" customHeight="1">
      <c r="A64" s="41"/>
      <c r="B64" s="41"/>
      <c r="C64" s="56"/>
      <c r="D64" s="56"/>
      <c r="E64" s="36"/>
      <c r="F64" s="6"/>
    </row>
    <row r="65" spans="1:6" s="37" customFormat="1" ht="26.25" customHeight="1">
      <c r="A65" s="36" t="s">
        <v>47</v>
      </c>
      <c r="B65" s="35" t="s">
        <v>65</v>
      </c>
      <c r="C65" s="63"/>
      <c r="D65" s="53"/>
      <c r="E65" s="36"/>
      <c r="F65" s="36"/>
    </row>
    <row r="66" spans="1:6" s="31" customFormat="1" ht="16.5">
      <c r="A66" s="27">
        <v>1</v>
      </c>
      <c r="B66" s="43" t="s">
        <v>10</v>
      </c>
      <c r="C66" s="64"/>
      <c r="D66" s="52"/>
      <c r="E66" s="27"/>
      <c r="F66" s="27"/>
    </row>
    <row r="67" spans="1:6" ht="18">
      <c r="A67" s="6" t="s">
        <v>7</v>
      </c>
      <c r="B67" s="1" t="s">
        <v>11</v>
      </c>
      <c r="C67" s="48">
        <f>SUM('2013'!D65)</f>
        <v>378219.76</v>
      </c>
      <c r="D67" s="55">
        <v>378219.76</v>
      </c>
      <c r="E67" s="36">
        <v>380016</v>
      </c>
      <c r="F67" s="50">
        <f>SUM(D67-E67)</f>
        <v>-1796.2399999999907</v>
      </c>
    </row>
    <row r="68" spans="1:6" ht="34.5" customHeight="1">
      <c r="A68" s="6" t="s">
        <v>23</v>
      </c>
      <c r="B68" s="1" t="s">
        <v>12</v>
      </c>
      <c r="C68" s="48">
        <f>SUM('2013'!D66)</f>
        <v>138945.32</v>
      </c>
      <c r="D68" s="55">
        <v>138945.32</v>
      </c>
      <c r="E68" s="36">
        <v>157626</v>
      </c>
      <c r="F68" s="50">
        <f>SUM(D68-E68)</f>
        <v>-18680.679999999993</v>
      </c>
    </row>
    <row r="69" spans="1:7" ht="23.25" customHeight="1">
      <c r="A69" s="6"/>
      <c r="B69" s="22" t="s">
        <v>22</v>
      </c>
      <c r="C69" s="50">
        <f>SUM(C67:C68)</f>
        <v>517165.08</v>
      </c>
      <c r="D69" s="50">
        <f>SUM(D67:D68)</f>
        <v>517165.08</v>
      </c>
      <c r="E69" s="50">
        <f>SUM(E67:E68)</f>
        <v>537642</v>
      </c>
      <c r="F69" s="50">
        <f>SUM(D69-E69)</f>
        <v>-20476.919999999984</v>
      </c>
      <c r="G69" s="3">
        <v>553531</v>
      </c>
    </row>
    <row r="70" spans="1:6" ht="18">
      <c r="A70" s="59">
        <v>1</v>
      </c>
      <c r="B70" s="59">
        <v>2</v>
      </c>
      <c r="C70" s="47">
        <v>3</v>
      </c>
      <c r="D70" s="47">
        <v>4</v>
      </c>
      <c r="E70" s="59">
        <v>5</v>
      </c>
      <c r="F70" s="59">
        <v>6</v>
      </c>
    </row>
    <row r="71" spans="1:6" s="5" customFormat="1" ht="35.25" customHeight="1">
      <c r="A71" s="4" t="s">
        <v>33</v>
      </c>
      <c r="B71" s="42" t="s">
        <v>91</v>
      </c>
      <c r="C71" s="66">
        <v>0</v>
      </c>
      <c r="D71" s="50">
        <v>0</v>
      </c>
      <c r="E71" s="36">
        <v>660016</v>
      </c>
      <c r="F71" s="50">
        <f>SUM(D71-E71)</f>
        <v>-660016</v>
      </c>
    </row>
    <row r="72" spans="1:6" ht="12" customHeight="1">
      <c r="A72" s="41"/>
      <c r="B72" s="41"/>
      <c r="C72" s="55"/>
      <c r="D72" s="56"/>
      <c r="E72" s="36"/>
      <c r="F72" s="6"/>
    </row>
    <row r="73" spans="1:6" s="5" customFormat="1" ht="18">
      <c r="A73" s="4" t="s">
        <v>56</v>
      </c>
      <c r="B73" s="22" t="s">
        <v>68</v>
      </c>
      <c r="C73" s="50">
        <f>SUM('2013'!D71)</f>
        <v>6094945</v>
      </c>
      <c r="D73" s="50">
        <v>6094945</v>
      </c>
      <c r="E73" s="36">
        <v>6171061</v>
      </c>
      <c r="F73" s="50">
        <f>SUM(D73-E73)</f>
        <v>-76116</v>
      </c>
    </row>
    <row r="74" spans="1:6" s="5" customFormat="1" ht="18">
      <c r="A74" s="4"/>
      <c r="B74" s="22"/>
      <c r="C74" s="50"/>
      <c r="D74" s="50"/>
      <c r="E74" s="36"/>
      <c r="F74" s="4"/>
    </row>
    <row r="75" spans="1:6" s="5" customFormat="1" ht="18">
      <c r="A75" s="4">
        <v>4</v>
      </c>
      <c r="B75" s="35" t="s">
        <v>92</v>
      </c>
      <c r="C75" s="53">
        <v>0</v>
      </c>
      <c r="D75" s="50">
        <v>0</v>
      </c>
      <c r="E75" s="36">
        <v>384325</v>
      </c>
      <c r="F75" s="50">
        <f>SUM(D75-E75)</f>
        <v>-384325</v>
      </c>
    </row>
    <row r="76" spans="1:6" s="5" customFormat="1" ht="18">
      <c r="A76" s="4"/>
      <c r="B76" s="35"/>
      <c r="C76" s="53"/>
      <c r="D76" s="50"/>
      <c r="E76" s="36"/>
      <c r="F76" s="4"/>
    </row>
    <row r="77" spans="1:6" s="5" customFormat="1" ht="18">
      <c r="A77" s="4">
        <v>5</v>
      </c>
      <c r="B77" s="35" t="s">
        <v>93</v>
      </c>
      <c r="C77" s="53">
        <v>0</v>
      </c>
      <c r="D77" s="50">
        <v>0</v>
      </c>
      <c r="E77" s="36">
        <v>203118</v>
      </c>
      <c r="F77" s="50">
        <f>SUM(D77-E77)</f>
        <v>-203118</v>
      </c>
    </row>
    <row r="78" spans="1:6" s="37" customFormat="1" ht="18">
      <c r="A78" s="36"/>
      <c r="B78" s="35" t="s">
        <v>71</v>
      </c>
      <c r="C78" s="53">
        <f>SUM(C75,C77,C73,C71,C69)</f>
        <v>6612110.08</v>
      </c>
      <c r="D78" s="53">
        <f>SUM(D75,D77,D73,D71,D69)</f>
        <v>6612110.08</v>
      </c>
      <c r="E78" s="53">
        <f>SUM(E75,E77,E73,E71,E69)</f>
        <v>7956162</v>
      </c>
      <c r="F78" s="50">
        <f>SUM(D78-E78)</f>
        <v>-1344051.92</v>
      </c>
    </row>
    <row r="79" spans="1:6" ht="18" customHeight="1">
      <c r="A79" s="87"/>
      <c r="B79" s="87"/>
      <c r="C79" s="87"/>
      <c r="D79" s="87"/>
      <c r="E79" s="36"/>
      <c r="F79" s="6"/>
    </row>
    <row r="80" spans="1:6" s="37" customFormat="1" ht="18">
      <c r="A80" s="36" t="s">
        <v>69</v>
      </c>
      <c r="B80" s="35" t="s">
        <v>66</v>
      </c>
      <c r="C80" s="53">
        <f>SUM('2013'!D74)</f>
        <v>9743677.26</v>
      </c>
      <c r="D80" s="53">
        <v>9743677.26</v>
      </c>
      <c r="E80" s="36">
        <v>9117411</v>
      </c>
      <c r="F80" s="50">
        <f>SUM(D80-E80)</f>
        <v>626266.2599999998</v>
      </c>
    </row>
    <row r="81" spans="1:6" ht="21" customHeight="1">
      <c r="A81" s="41"/>
      <c r="B81" s="41"/>
      <c r="C81" s="56"/>
      <c r="D81" s="56"/>
      <c r="E81" s="36"/>
      <c r="F81" s="6"/>
    </row>
    <row r="82" spans="1:8" s="37" customFormat="1" ht="18">
      <c r="A82" s="36"/>
      <c r="B82" s="44" t="s">
        <v>74</v>
      </c>
      <c r="C82" s="53">
        <f>SUM(C80,C78,C63,C32)</f>
        <v>72542679.03999999</v>
      </c>
      <c r="D82" s="53">
        <f>SUM(D80,D78,D63,D32)</f>
        <v>74117099.92999999</v>
      </c>
      <c r="E82" s="53">
        <f>SUM(E80,E78,E63,E32)</f>
        <v>77258101</v>
      </c>
      <c r="F82" s="50">
        <f>SUM(D82-E82)</f>
        <v>-3141001.0700000077</v>
      </c>
      <c r="G82" s="37">
        <v>77258101</v>
      </c>
      <c r="H82" s="58">
        <f>SUM(G82-E82)</f>
        <v>0</v>
      </c>
    </row>
    <row r="83" spans="1:6" ht="19.5" customHeight="1">
      <c r="A83" s="41"/>
      <c r="B83" s="41"/>
      <c r="C83" s="56"/>
      <c r="D83" s="56"/>
      <c r="E83" s="36"/>
      <c r="F83" s="6"/>
    </row>
    <row r="84" spans="1:7" s="34" customFormat="1" ht="18">
      <c r="A84" s="33"/>
      <c r="B84" s="44" t="s">
        <v>76</v>
      </c>
      <c r="C84" s="65">
        <f>SUM('2013'!D78)</f>
        <v>73092400.26</v>
      </c>
      <c r="D84" s="53">
        <v>73092400.26</v>
      </c>
      <c r="E84" s="36">
        <v>73401763</v>
      </c>
      <c r="F84" s="50">
        <f>SUM(D84-E84)</f>
        <v>-309362.73999999464</v>
      </c>
      <c r="G84" s="38" t="s">
        <v>95</v>
      </c>
    </row>
    <row r="85" spans="1:7" s="34" customFormat="1" ht="18">
      <c r="A85" s="33"/>
      <c r="B85" s="44"/>
      <c r="C85" s="65"/>
      <c r="D85" s="53"/>
      <c r="E85" s="36"/>
      <c r="F85" s="50"/>
      <c r="G85" s="38"/>
    </row>
    <row r="86" spans="1:6" s="37" customFormat="1" ht="18">
      <c r="A86" s="36"/>
      <c r="B86" s="32" t="s">
        <v>98</v>
      </c>
      <c r="C86" s="66"/>
      <c r="D86" s="53"/>
      <c r="E86" s="53">
        <f>SUM(C8)+E82-E84</f>
        <v>17616225</v>
      </c>
      <c r="F86" s="36"/>
    </row>
    <row r="87" spans="1:6" s="37" customFormat="1" ht="36">
      <c r="A87" s="36"/>
      <c r="B87" s="45" t="s">
        <v>90</v>
      </c>
      <c r="C87" s="53">
        <f>SUM(C84-C82)</f>
        <v>549721.2200000137</v>
      </c>
      <c r="D87" s="53">
        <f>SUM(D84-D82)</f>
        <v>-1024699.6699999869</v>
      </c>
      <c r="E87" s="53">
        <f>SUM(E84-E82)</f>
        <v>-3856338</v>
      </c>
      <c r="F87" s="50">
        <f>SUM(D87-E87)</f>
        <v>2831638.330000013</v>
      </c>
    </row>
    <row r="88" spans="1:6" ht="18">
      <c r="A88" s="6"/>
      <c r="B88" s="1"/>
      <c r="C88" s="48"/>
      <c r="D88" s="55"/>
      <c r="E88" s="36"/>
      <c r="F88" s="6"/>
    </row>
    <row r="89" spans="1:6" ht="36">
      <c r="A89" s="6"/>
      <c r="B89" s="1" t="s">
        <v>100</v>
      </c>
      <c r="C89" s="48"/>
      <c r="D89" s="55"/>
      <c r="E89" s="36">
        <v>6283686.95</v>
      </c>
      <c r="F89" s="6"/>
    </row>
  </sheetData>
  <sheetProtection/>
  <mergeCells count="14">
    <mergeCell ref="A79:D79"/>
    <mergeCell ref="B9:D9"/>
    <mergeCell ref="B10:D10"/>
    <mergeCell ref="B35:D35"/>
    <mergeCell ref="B45:D45"/>
    <mergeCell ref="B55:D55"/>
    <mergeCell ref="B60:D60"/>
    <mergeCell ref="A1:F1"/>
    <mergeCell ref="A2:F2"/>
    <mergeCell ref="A4:A6"/>
    <mergeCell ref="B4:B6"/>
    <mergeCell ref="C4:F4"/>
    <mergeCell ref="C5:C6"/>
    <mergeCell ref="D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A2" sqref="A2:E2"/>
    </sheetView>
  </sheetViews>
  <sheetFormatPr defaultColWidth="21.28125" defaultRowHeight="12.75"/>
  <cols>
    <col min="1" max="1" width="8.140625" style="3" customWidth="1"/>
    <col min="2" max="2" width="20.00390625" style="20" customWidth="1"/>
    <col min="3" max="3" width="26.28125" style="2" customWidth="1"/>
    <col min="4" max="6" width="20.57421875" style="3" customWidth="1"/>
    <col min="7" max="16384" width="19.00390625" style="3" customWidth="1"/>
  </cols>
  <sheetData>
    <row r="1" spans="1:5" ht="23.25">
      <c r="A1" s="83" t="s">
        <v>0</v>
      </c>
      <c r="B1" s="83"/>
      <c r="C1" s="83"/>
      <c r="D1" s="83"/>
      <c r="E1" s="83"/>
    </row>
    <row r="2" spans="1:5" ht="37.5" customHeight="1">
      <c r="A2" s="84" t="s">
        <v>101</v>
      </c>
      <c r="B2" s="84"/>
      <c r="C2" s="84"/>
      <c r="D2" s="84"/>
      <c r="E2" s="84"/>
    </row>
    <row r="3" ht="10.5" customHeight="1"/>
    <row r="4" spans="1:5" ht="18.75" customHeight="1">
      <c r="A4" s="88" t="s">
        <v>2</v>
      </c>
      <c r="B4" s="88" t="s">
        <v>3</v>
      </c>
      <c r="C4" s="88" t="s">
        <v>103</v>
      </c>
      <c r="D4" s="88" t="s">
        <v>4</v>
      </c>
      <c r="E4" s="88"/>
    </row>
    <row r="5" spans="1:5" s="2" customFormat="1" ht="76.5" customHeight="1">
      <c r="A5" s="88"/>
      <c r="B5" s="88"/>
      <c r="C5" s="88"/>
      <c r="D5" s="1" t="s">
        <v>104</v>
      </c>
      <c r="E5" s="1" t="s">
        <v>105</v>
      </c>
    </row>
    <row r="6" spans="1:5" s="2" customFormat="1" ht="18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s="5" customFormat="1" ht="22.5" customHeight="1">
      <c r="A7" s="4" t="s">
        <v>38</v>
      </c>
      <c r="B7" s="99" t="s">
        <v>72</v>
      </c>
      <c r="C7" s="99"/>
      <c r="D7" s="99"/>
      <c r="E7" s="4"/>
    </row>
    <row r="8" spans="1:5" s="5" customFormat="1" ht="17.25" customHeight="1">
      <c r="A8" s="4" t="s">
        <v>75</v>
      </c>
      <c r="B8" s="100" t="s">
        <v>6</v>
      </c>
      <c r="C8" s="100"/>
      <c r="D8" s="100"/>
      <c r="E8" s="4"/>
    </row>
    <row r="9" spans="1:5" ht="36" customHeight="1">
      <c r="A9" s="6" t="s">
        <v>7</v>
      </c>
      <c r="B9" s="6" t="s">
        <v>64</v>
      </c>
      <c r="C9" s="1" t="s">
        <v>8</v>
      </c>
      <c r="D9" s="7">
        <v>716196.4</v>
      </c>
      <c r="E9" s="7">
        <v>716196.4</v>
      </c>
    </row>
    <row r="10" spans="1:5" ht="18">
      <c r="A10" s="6" t="s">
        <v>23</v>
      </c>
      <c r="B10" s="6" t="s">
        <v>64</v>
      </c>
      <c r="C10" s="1" t="s">
        <v>9</v>
      </c>
      <c r="D10" s="7">
        <v>913511.4</v>
      </c>
      <c r="E10" s="7">
        <v>913511.4</v>
      </c>
    </row>
    <row r="11" spans="1:5" ht="18">
      <c r="A11" s="6" t="s">
        <v>24</v>
      </c>
      <c r="B11" s="6" t="s">
        <v>64</v>
      </c>
      <c r="C11" s="1" t="s">
        <v>13</v>
      </c>
      <c r="D11" s="7">
        <v>3459227</v>
      </c>
      <c r="E11" s="7">
        <v>3459227</v>
      </c>
    </row>
    <row r="12" spans="1:5" ht="34.5" customHeight="1">
      <c r="A12" s="6" t="s">
        <v>25</v>
      </c>
      <c r="B12" s="6" t="s">
        <v>64</v>
      </c>
      <c r="C12" s="1" t="s">
        <v>14</v>
      </c>
      <c r="D12" s="7">
        <v>242228.04</v>
      </c>
      <c r="E12" s="7">
        <v>242228.04</v>
      </c>
    </row>
    <row r="13" spans="1:5" ht="18">
      <c r="A13" s="6" t="s">
        <v>26</v>
      </c>
      <c r="B13" s="6" t="s">
        <v>64</v>
      </c>
      <c r="C13" s="1" t="s">
        <v>15</v>
      </c>
      <c r="D13" s="7">
        <v>236656.73</v>
      </c>
      <c r="E13" s="7">
        <v>236656.73</v>
      </c>
    </row>
    <row r="14" spans="1:5" ht="33" customHeight="1">
      <c r="A14" s="6" t="s">
        <v>27</v>
      </c>
      <c r="B14" s="6" t="s">
        <v>64</v>
      </c>
      <c r="C14" s="1" t="s">
        <v>16</v>
      </c>
      <c r="D14" s="7">
        <v>173269.44</v>
      </c>
      <c r="E14" s="7">
        <v>173269.44</v>
      </c>
    </row>
    <row r="15" spans="1:5" ht="18">
      <c r="A15" s="6" t="s">
        <v>28</v>
      </c>
      <c r="B15" s="6" t="s">
        <v>64</v>
      </c>
      <c r="C15" s="1" t="s">
        <v>17</v>
      </c>
      <c r="D15" s="7">
        <v>204334.6</v>
      </c>
      <c r="E15" s="7">
        <v>204334.6</v>
      </c>
    </row>
    <row r="16" spans="1:5" ht="36.75" customHeight="1">
      <c r="A16" s="6" t="s">
        <v>29</v>
      </c>
      <c r="B16" s="6" t="s">
        <v>64</v>
      </c>
      <c r="C16" s="1" t="s">
        <v>18</v>
      </c>
      <c r="D16" s="7">
        <v>159579.8</v>
      </c>
      <c r="E16" s="7">
        <v>159579.8</v>
      </c>
    </row>
    <row r="17" spans="1:5" ht="18">
      <c r="A17" s="6" t="s">
        <v>30</v>
      </c>
      <c r="B17" s="6" t="s">
        <v>64</v>
      </c>
      <c r="C17" s="1" t="s">
        <v>19</v>
      </c>
      <c r="D17" s="7">
        <v>322380</v>
      </c>
      <c r="E17" s="7">
        <v>322380</v>
      </c>
    </row>
    <row r="18" spans="1:5" ht="36">
      <c r="A18" s="6" t="s">
        <v>31</v>
      </c>
      <c r="B18" s="6" t="s">
        <v>64</v>
      </c>
      <c r="C18" s="1" t="s">
        <v>20</v>
      </c>
      <c r="D18" s="7">
        <v>276018.68</v>
      </c>
      <c r="E18" s="7">
        <v>276018.68</v>
      </c>
    </row>
    <row r="19" spans="1:5" ht="36">
      <c r="A19" s="6" t="s">
        <v>32</v>
      </c>
      <c r="B19" s="6" t="s">
        <v>64</v>
      </c>
      <c r="C19" s="1" t="s">
        <v>21</v>
      </c>
      <c r="D19" s="7">
        <v>714751.05</v>
      </c>
      <c r="E19" s="7">
        <v>714751.05</v>
      </c>
    </row>
    <row r="20" spans="1:5" ht="18">
      <c r="A20" s="6" t="s">
        <v>85</v>
      </c>
      <c r="B20" s="6" t="s">
        <v>64</v>
      </c>
      <c r="C20" s="1" t="s">
        <v>79</v>
      </c>
      <c r="D20" s="7">
        <v>3251014</v>
      </c>
      <c r="E20" s="7">
        <v>3251014</v>
      </c>
    </row>
    <row r="21" spans="1:5" s="5" customFormat="1" ht="18">
      <c r="A21" s="4"/>
      <c r="B21" s="22" t="s">
        <v>22</v>
      </c>
      <c r="C21" s="8"/>
      <c r="D21" s="9">
        <f>SUM(D9:D20)</f>
        <v>10669167.14</v>
      </c>
      <c r="E21" s="9">
        <f>SUM(E9:E20)</f>
        <v>10669167.14</v>
      </c>
    </row>
    <row r="22" spans="1:5" s="5" customFormat="1" ht="17.25" customHeight="1">
      <c r="A22" s="101"/>
      <c r="B22" s="101"/>
      <c r="C22" s="101"/>
      <c r="D22" s="101"/>
      <c r="E22" s="4"/>
    </row>
    <row r="23" spans="1:5" s="5" customFormat="1" ht="18">
      <c r="A23" s="4" t="s">
        <v>39</v>
      </c>
      <c r="B23" s="22" t="s">
        <v>48</v>
      </c>
      <c r="C23" s="8"/>
      <c r="D23" s="4"/>
      <c r="E23" s="4"/>
    </row>
    <row r="24" spans="1:5" ht="36">
      <c r="A24" s="6" t="s">
        <v>36</v>
      </c>
      <c r="B24" s="6" t="s">
        <v>64</v>
      </c>
      <c r="C24" s="1" t="s">
        <v>16</v>
      </c>
      <c r="D24" s="7">
        <v>357797.53</v>
      </c>
      <c r="E24" s="7">
        <v>357797.53</v>
      </c>
    </row>
    <row r="25" spans="1:5" ht="36" customHeight="1">
      <c r="A25" s="6" t="s">
        <v>49</v>
      </c>
      <c r="B25" s="6" t="s">
        <v>64</v>
      </c>
      <c r="C25" s="1" t="s">
        <v>8</v>
      </c>
      <c r="D25" s="7">
        <v>556756.09</v>
      </c>
      <c r="E25" s="7">
        <v>556756.09</v>
      </c>
    </row>
    <row r="26" spans="1:5" ht="55.5" customHeight="1">
      <c r="A26" s="6" t="s">
        <v>50</v>
      </c>
      <c r="B26" s="6" t="s">
        <v>64</v>
      </c>
      <c r="C26" s="1" t="s">
        <v>55</v>
      </c>
      <c r="D26" s="7">
        <v>3740556.22</v>
      </c>
      <c r="E26" s="7">
        <v>3740556.22</v>
      </c>
    </row>
    <row r="27" spans="1:5" ht="33" customHeight="1">
      <c r="A27" s="6" t="s">
        <v>51</v>
      </c>
      <c r="B27" s="6" t="s">
        <v>64</v>
      </c>
      <c r="C27" s="1" t="s">
        <v>86</v>
      </c>
      <c r="D27" s="7">
        <v>112900</v>
      </c>
      <c r="E27" s="7">
        <v>112900</v>
      </c>
    </row>
    <row r="28" spans="1:7" ht="23.25">
      <c r="A28" s="6"/>
      <c r="B28" s="22" t="s">
        <v>22</v>
      </c>
      <c r="C28" s="1"/>
      <c r="D28" s="9">
        <f>SUM(D24:D27)</f>
        <v>4768009.84</v>
      </c>
      <c r="E28" s="9">
        <f>SUM(E24:E27)</f>
        <v>4768009.84</v>
      </c>
      <c r="F28" s="14">
        <v>4768009.84</v>
      </c>
      <c r="G28" s="24">
        <f>SUM(F28-D28)</f>
        <v>0</v>
      </c>
    </row>
    <row r="29" spans="1:5" s="107" customFormat="1" ht="32.25" customHeight="1">
      <c r="A29" s="103"/>
      <c r="B29" s="104" t="s">
        <v>73</v>
      </c>
      <c r="C29" s="105"/>
      <c r="D29" s="106">
        <f>SUM(D28,D21)</f>
        <v>15437176.98</v>
      </c>
      <c r="E29" s="106">
        <f>SUM(E28,E21)</f>
        <v>15437176.98</v>
      </c>
    </row>
    <row r="30" spans="1:5" ht="12.75" customHeight="1">
      <c r="A30" s="87"/>
      <c r="B30" s="87"/>
      <c r="C30" s="87"/>
      <c r="D30" s="87"/>
      <c r="E30" s="6"/>
    </row>
    <row r="31" spans="1:5" s="2" customFormat="1" ht="18">
      <c r="A31" s="1">
        <v>1</v>
      </c>
      <c r="B31" s="1">
        <v>2</v>
      </c>
      <c r="C31" s="1">
        <v>3</v>
      </c>
      <c r="D31" s="1">
        <v>4</v>
      </c>
      <c r="E31" s="1">
        <v>5</v>
      </c>
    </row>
    <row r="32" spans="1:5" s="15" customFormat="1" ht="19.5" customHeight="1">
      <c r="A32" s="11" t="s">
        <v>42</v>
      </c>
      <c r="B32" s="99" t="s">
        <v>34</v>
      </c>
      <c r="C32" s="99"/>
      <c r="D32" s="99"/>
      <c r="E32" s="11"/>
    </row>
    <row r="33" spans="1:5" s="5" customFormat="1" ht="35.25" customHeight="1">
      <c r="A33" s="4">
        <v>1</v>
      </c>
      <c r="B33" s="100" t="s">
        <v>37</v>
      </c>
      <c r="C33" s="100"/>
      <c r="D33" s="100"/>
      <c r="E33" s="4"/>
    </row>
    <row r="34" spans="1:5" ht="34.5" customHeight="1">
      <c r="A34" s="6" t="s">
        <v>7</v>
      </c>
      <c r="B34" s="6" t="s">
        <v>64</v>
      </c>
      <c r="C34" s="1" t="s">
        <v>35</v>
      </c>
      <c r="D34" s="6">
        <v>281458.44</v>
      </c>
      <c r="E34" s="6">
        <v>281458.44</v>
      </c>
    </row>
    <row r="35" spans="1:5" ht="18">
      <c r="A35" s="6" t="s">
        <v>23</v>
      </c>
      <c r="B35" s="6" t="s">
        <v>64</v>
      </c>
      <c r="C35" s="1" t="s">
        <v>46</v>
      </c>
      <c r="D35" s="6">
        <v>164646.78</v>
      </c>
      <c r="E35" s="6">
        <v>164646.78</v>
      </c>
    </row>
    <row r="36" spans="1:5" ht="38.25" customHeight="1">
      <c r="A36" s="6" t="s">
        <v>24</v>
      </c>
      <c r="B36" s="6" t="s">
        <v>64</v>
      </c>
      <c r="C36" s="1" t="s">
        <v>16</v>
      </c>
      <c r="D36" s="6">
        <v>1238318.95</v>
      </c>
      <c r="E36" s="6">
        <v>1238318.95</v>
      </c>
    </row>
    <row r="37" spans="1:5" ht="18">
      <c r="A37" s="6" t="s">
        <v>25</v>
      </c>
      <c r="B37" s="6" t="s">
        <v>64</v>
      </c>
      <c r="C37" s="1" t="s">
        <v>40</v>
      </c>
      <c r="D37" s="6">
        <v>20552.23</v>
      </c>
      <c r="E37" s="6">
        <v>20552.23</v>
      </c>
    </row>
    <row r="38" spans="1:5" ht="36.75" customHeight="1">
      <c r="A38" s="6" t="s">
        <v>26</v>
      </c>
      <c r="B38" s="6" t="s">
        <v>64</v>
      </c>
      <c r="C38" s="1" t="s">
        <v>8</v>
      </c>
      <c r="D38" s="6">
        <v>1362288.21</v>
      </c>
      <c r="E38" s="6">
        <v>1362288.21</v>
      </c>
    </row>
    <row r="39" spans="1:5" ht="18">
      <c r="A39" s="6" t="s">
        <v>27</v>
      </c>
      <c r="B39" s="6" t="s">
        <v>64</v>
      </c>
      <c r="C39" s="1" t="s">
        <v>41</v>
      </c>
      <c r="D39" s="6">
        <v>14129847.41</v>
      </c>
      <c r="E39" s="6">
        <v>14129847.41</v>
      </c>
    </row>
    <row r="40" spans="1:5" s="5" customFormat="1" ht="18">
      <c r="A40" s="4"/>
      <c r="B40" s="22" t="s">
        <v>22</v>
      </c>
      <c r="C40" s="8"/>
      <c r="D40" s="9">
        <f>SUM(D34:D39)</f>
        <v>17197112.02</v>
      </c>
      <c r="E40" s="9">
        <f>SUM(E34:E39)</f>
        <v>17197112.02</v>
      </c>
    </row>
    <row r="41" spans="1:5" ht="10.5" customHeight="1">
      <c r="A41" s="87"/>
      <c r="B41" s="87"/>
      <c r="C41" s="87"/>
      <c r="D41" s="87"/>
      <c r="E41" s="6"/>
    </row>
    <row r="42" spans="1:5" s="5" customFormat="1" ht="21" customHeight="1">
      <c r="A42" s="4">
        <v>2</v>
      </c>
      <c r="B42" s="99" t="s">
        <v>43</v>
      </c>
      <c r="C42" s="99"/>
      <c r="D42" s="99"/>
      <c r="E42" s="4"/>
    </row>
    <row r="43" spans="1:5" ht="18">
      <c r="A43" s="6" t="s">
        <v>36</v>
      </c>
      <c r="B43" s="6" t="s">
        <v>64</v>
      </c>
      <c r="C43" s="1" t="s">
        <v>44</v>
      </c>
      <c r="D43" s="7">
        <v>2362685.9</v>
      </c>
      <c r="E43" s="7">
        <v>2362685.9</v>
      </c>
    </row>
    <row r="44" spans="1:5" ht="18">
      <c r="A44" s="6" t="s">
        <v>49</v>
      </c>
      <c r="B44" s="6" t="s">
        <v>64</v>
      </c>
      <c r="C44" s="1" t="s">
        <v>41</v>
      </c>
      <c r="D44" s="7">
        <v>19609267.55</v>
      </c>
      <c r="E44" s="7">
        <v>19609267.55</v>
      </c>
    </row>
    <row r="45" spans="1:5" ht="18">
      <c r="A45" s="6" t="s">
        <v>50</v>
      </c>
      <c r="B45" s="6" t="s">
        <v>64</v>
      </c>
      <c r="C45" s="1" t="s">
        <v>45</v>
      </c>
      <c r="D45" s="7">
        <v>10278.63</v>
      </c>
      <c r="E45" s="7">
        <v>10278.63</v>
      </c>
    </row>
    <row r="46" spans="1:5" ht="18">
      <c r="A46" s="6" t="s">
        <v>51</v>
      </c>
      <c r="B46" s="6" t="s">
        <v>64</v>
      </c>
      <c r="C46" s="1" t="s">
        <v>46</v>
      </c>
      <c r="D46" s="7">
        <v>392862.35</v>
      </c>
      <c r="E46" s="7">
        <v>392862.35</v>
      </c>
    </row>
    <row r="47" spans="1:5" ht="18.75" customHeight="1">
      <c r="A47" s="6" t="s">
        <v>52</v>
      </c>
      <c r="B47" s="6" t="s">
        <v>64</v>
      </c>
      <c r="C47" s="1" t="s">
        <v>8</v>
      </c>
      <c r="D47" s="7">
        <v>4438824.27</v>
      </c>
      <c r="E47" s="7">
        <v>4438824.27</v>
      </c>
    </row>
    <row r="48" spans="1:5" ht="18" customHeight="1">
      <c r="A48" s="6" t="s">
        <v>53</v>
      </c>
      <c r="B48" s="6" t="s">
        <v>64</v>
      </c>
      <c r="C48" s="1" t="s">
        <v>35</v>
      </c>
      <c r="D48" s="6">
        <v>1221156.3</v>
      </c>
      <c r="E48" s="6">
        <v>1221156.3</v>
      </c>
    </row>
    <row r="49" spans="1:5" s="5" customFormat="1" ht="18">
      <c r="A49" s="4"/>
      <c r="B49" s="22" t="s">
        <v>22</v>
      </c>
      <c r="C49" s="8"/>
      <c r="D49" s="9">
        <f>SUM(D43:D48)</f>
        <v>28035075</v>
      </c>
      <c r="E49" s="9">
        <f>SUM(E43:E48)</f>
        <v>28035075</v>
      </c>
    </row>
    <row r="50" spans="1:5" ht="9.75" customHeight="1">
      <c r="A50" s="87"/>
      <c r="B50" s="87"/>
      <c r="C50" s="87"/>
      <c r="D50" s="87"/>
      <c r="E50" s="6"/>
    </row>
    <row r="51" spans="1:5" s="107" customFormat="1" ht="42" customHeight="1">
      <c r="A51" s="103"/>
      <c r="B51" s="108" t="s">
        <v>70</v>
      </c>
      <c r="C51" s="109"/>
      <c r="D51" s="106">
        <f>SUM(D49,D40)</f>
        <v>45232187.019999996</v>
      </c>
      <c r="E51" s="106">
        <f>SUM(E49,E40)</f>
        <v>45232187.019999996</v>
      </c>
    </row>
    <row r="52" spans="1:5" ht="10.5" customHeight="1">
      <c r="A52" s="87"/>
      <c r="B52" s="87"/>
      <c r="C52" s="87"/>
      <c r="D52" s="87"/>
      <c r="E52" s="6"/>
    </row>
    <row r="53" spans="1:5" s="15" customFormat="1" ht="23.25">
      <c r="A53" s="11" t="s">
        <v>47</v>
      </c>
      <c r="B53" s="23" t="s">
        <v>65</v>
      </c>
      <c r="C53" s="16"/>
      <c r="D53" s="11"/>
      <c r="E53" s="11"/>
    </row>
    <row r="54" spans="1:5" s="5" customFormat="1" ht="18">
      <c r="A54" s="4">
        <v>1</v>
      </c>
      <c r="B54" s="101" t="s">
        <v>10</v>
      </c>
      <c r="C54" s="101"/>
      <c r="D54" s="4"/>
      <c r="E54" s="4"/>
    </row>
    <row r="55" spans="1:5" ht="18">
      <c r="A55" s="6" t="s">
        <v>7</v>
      </c>
      <c r="B55" s="6" t="s">
        <v>64</v>
      </c>
      <c r="C55" s="1" t="s">
        <v>11</v>
      </c>
      <c r="D55" s="6">
        <v>351316.79</v>
      </c>
      <c r="E55" s="6">
        <v>351316.79</v>
      </c>
    </row>
    <row r="56" spans="1:5" ht="57" customHeight="1">
      <c r="A56" s="6" t="s">
        <v>23</v>
      </c>
      <c r="B56" s="6" t="s">
        <v>64</v>
      </c>
      <c r="C56" s="1" t="s">
        <v>12</v>
      </c>
      <c r="D56" s="6">
        <v>148825.04</v>
      </c>
      <c r="E56" s="6">
        <v>148825.04</v>
      </c>
    </row>
    <row r="57" spans="1:5" ht="17.25" customHeight="1">
      <c r="A57" s="6"/>
      <c r="B57" s="22" t="s">
        <v>22</v>
      </c>
      <c r="C57" s="1"/>
      <c r="D57" s="4">
        <f>SUM(D55:D56)</f>
        <v>500141.82999999996</v>
      </c>
      <c r="E57" s="4">
        <f>SUM(E55:E56)</f>
        <v>500141.82999999996</v>
      </c>
    </row>
    <row r="58" spans="1:5" s="5" customFormat="1" ht="30.75" customHeight="1" hidden="1">
      <c r="A58" s="4"/>
      <c r="B58" s="68"/>
      <c r="C58" s="69"/>
      <c r="D58" s="4"/>
      <c r="E58" s="4"/>
    </row>
    <row r="59" spans="1:5" ht="11.25" customHeight="1">
      <c r="A59" s="87"/>
      <c r="B59" s="87"/>
      <c r="C59" s="87"/>
      <c r="D59" s="87"/>
      <c r="E59" s="6"/>
    </row>
    <row r="60" spans="1:5" s="37" customFormat="1" ht="18">
      <c r="A60" s="36" t="s">
        <v>56</v>
      </c>
      <c r="B60" s="35" t="s">
        <v>68</v>
      </c>
      <c r="C60" s="45"/>
      <c r="D60" s="102">
        <v>6642207</v>
      </c>
      <c r="E60" s="36">
        <v>7983933</v>
      </c>
    </row>
    <row r="61" spans="1:5" s="112" customFormat="1" ht="20.25">
      <c r="A61" s="110"/>
      <c r="B61" s="104" t="s">
        <v>71</v>
      </c>
      <c r="C61" s="113"/>
      <c r="D61" s="106">
        <f>SUM(D60,D58,D57)</f>
        <v>7142348.83</v>
      </c>
      <c r="E61" s="106">
        <f>SUM(E60,E58,E57)</f>
        <v>8484074.83</v>
      </c>
    </row>
    <row r="62" spans="1:5" s="107" customFormat="1" ht="10.5" customHeight="1">
      <c r="A62" s="114"/>
      <c r="B62" s="114"/>
      <c r="C62" s="114"/>
      <c r="D62" s="114"/>
      <c r="E62" s="103"/>
    </row>
    <row r="63" spans="1:5" s="112" customFormat="1" ht="20.25">
      <c r="A63" s="110" t="s">
        <v>69</v>
      </c>
      <c r="B63" s="104" t="s">
        <v>66</v>
      </c>
      <c r="C63" s="113"/>
      <c r="D63" s="110">
        <v>8217425.79</v>
      </c>
      <c r="E63" s="110">
        <v>8217425.79</v>
      </c>
    </row>
    <row r="64" spans="1:5" ht="21" customHeight="1">
      <c r="A64" s="87"/>
      <c r="B64" s="87"/>
      <c r="C64" s="87"/>
      <c r="D64" s="87"/>
      <c r="E64" s="6"/>
    </row>
    <row r="65" spans="1:5" s="112" customFormat="1" ht="27.75" customHeight="1">
      <c r="A65" s="110"/>
      <c r="B65" s="111" t="s">
        <v>74</v>
      </c>
      <c r="C65" s="111"/>
      <c r="D65" s="106">
        <f>SUM(D63,D61,D51,D29)</f>
        <v>76029138.62</v>
      </c>
      <c r="E65" s="106">
        <f>SUM(E63,E61,E51,E29)</f>
        <v>77370864.62</v>
      </c>
    </row>
  </sheetData>
  <sheetProtection/>
  <mergeCells count="23">
    <mergeCell ref="B65:C65"/>
    <mergeCell ref="A1:E1"/>
    <mergeCell ref="A2:E2"/>
    <mergeCell ref="A4:A5"/>
    <mergeCell ref="B4:B5"/>
    <mergeCell ref="C4:C5"/>
    <mergeCell ref="D4:E4"/>
    <mergeCell ref="A52:D52"/>
    <mergeCell ref="B54:C54"/>
    <mergeCell ref="B58:C58"/>
    <mergeCell ref="A59:D59"/>
    <mergeCell ref="A62:D62"/>
    <mergeCell ref="A64:D64"/>
    <mergeCell ref="B32:D32"/>
    <mergeCell ref="B33:D33"/>
    <mergeCell ref="A41:D41"/>
    <mergeCell ref="B42:D42"/>
    <mergeCell ref="A50:D50"/>
    <mergeCell ref="B51:C51"/>
    <mergeCell ref="B7:D7"/>
    <mergeCell ref="B8:D8"/>
    <mergeCell ref="A22:D22"/>
    <mergeCell ref="A30:D30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IV16384"/>
    </sheetView>
  </sheetViews>
  <sheetFormatPr defaultColWidth="21.28125" defaultRowHeight="12.75"/>
  <cols>
    <col min="1" max="1" width="11.140625" style="3" customWidth="1"/>
    <col min="2" max="2" width="19.7109375" style="20" customWidth="1"/>
    <col min="3" max="3" width="31.7109375" style="2" customWidth="1"/>
    <col min="4" max="4" width="24.140625" style="3" customWidth="1"/>
    <col min="5" max="16384" width="21.28125" style="3" customWidth="1"/>
  </cols>
  <sheetData>
    <row r="1" spans="1:4" ht="23.25">
      <c r="A1" s="83" t="s">
        <v>0</v>
      </c>
      <c r="B1" s="83"/>
      <c r="C1" s="83"/>
      <c r="D1" s="83"/>
    </row>
    <row r="2" spans="1:4" ht="37.5" customHeight="1">
      <c r="A2" s="84" t="s">
        <v>101</v>
      </c>
      <c r="B2" s="84"/>
      <c r="C2" s="84"/>
      <c r="D2" s="84"/>
    </row>
    <row r="3" ht="33.75" customHeight="1"/>
    <row r="4" spans="1:4" s="2" customFormat="1" ht="76.5" customHeight="1">
      <c r="A4" s="1" t="s">
        <v>2</v>
      </c>
      <c r="B4" s="21" t="s">
        <v>3</v>
      </c>
      <c r="C4" s="1" t="s">
        <v>5</v>
      </c>
      <c r="D4" s="1" t="s">
        <v>4</v>
      </c>
    </row>
    <row r="5" spans="1:4" s="2" customFormat="1" ht="18">
      <c r="A5" s="1">
        <v>1</v>
      </c>
      <c r="B5" s="1">
        <v>2</v>
      </c>
      <c r="C5" s="1">
        <v>3</v>
      </c>
      <c r="D5" s="1">
        <v>4</v>
      </c>
    </row>
    <row r="6" spans="1:4" s="5" customFormat="1" ht="30" customHeight="1">
      <c r="A6" s="4" t="s">
        <v>38</v>
      </c>
      <c r="B6" s="77" t="s">
        <v>72</v>
      </c>
      <c r="C6" s="78"/>
      <c r="D6" s="79"/>
    </row>
    <row r="7" spans="1:4" s="5" customFormat="1" ht="17.25" customHeight="1">
      <c r="A7" s="4" t="s">
        <v>75</v>
      </c>
      <c r="B7" s="68" t="s">
        <v>6</v>
      </c>
      <c r="C7" s="81"/>
      <c r="D7" s="69"/>
    </row>
    <row r="8" spans="1:4" ht="18.75" customHeight="1">
      <c r="A8" s="6" t="s">
        <v>7</v>
      </c>
      <c r="B8" s="6" t="s">
        <v>64</v>
      </c>
      <c r="C8" s="1" t="s">
        <v>8</v>
      </c>
      <c r="D8" s="7">
        <v>716196.4</v>
      </c>
    </row>
    <row r="9" spans="1:4" ht="18">
      <c r="A9" s="6" t="s">
        <v>23</v>
      </c>
      <c r="B9" s="6" t="s">
        <v>64</v>
      </c>
      <c r="C9" s="1" t="s">
        <v>9</v>
      </c>
      <c r="D9" s="7">
        <v>913511.4</v>
      </c>
    </row>
    <row r="10" spans="1:4" ht="18">
      <c r="A10" s="6" t="s">
        <v>24</v>
      </c>
      <c r="B10" s="6" t="s">
        <v>64</v>
      </c>
      <c r="C10" s="1" t="s">
        <v>13</v>
      </c>
      <c r="D10" s="7">
        <v>3459227</v>
      </c>
    </row>
    <row r="11" spans="1:4" ht="17.25" customHeight="1">
      <c r="A11" s="6" t="s">
        <v>25</v>
      </c>
      <c r="B11" s="6" t="s">
        <v>64</v>
      </c>
      <c r="C11" s="1" t="s">
        <v>14</v>
      </c>
      <c r="D11" s="7">
        <v>242228.04</v>
      </c>
    </row>
    <row r="12" spans="1:4" ht="18">
      <c r="A12" s="6" t="s">
        <v>26</v>
      </c>
      <c r="B12" s="6" t="s">
        <v>64</v>
      </c>
      <c r="C12" s="1" t="s">
        <v>15</v>
      </c>
      <c r="D12" s="7">
        <v>236656.73</v>
      </c>
    </row>
    <row r="13" spans="1:4" ht="33" customHeight="1">
      <c r="A13" s="6" t="s">
        <v>27</v>
      </c>
      <c r="B13" s="6" t="s">
        <v>64</v>
      </c>
      <c r="C13" s="1" t="s">
        <v>16</v>
      </c>
      <c r="D13" s="7">
        <v>173269.44</v>
      </c>
    </row>
    <row r="14" spans="1:4" ht="18">
      <c r="A14" s="6" t="s">
        <v>28</v>
      </c>
      <c r="B14" s="6" t="s">
        <v>64</v>
      </c>
      <c r="C14" s="1" t="s">
        <v>17</v>
      </c>
      <c r="D14" s="7">
        <v>204334.6</v>
      </c>
    </row>
    <row r="15" spans="1:4" ht="18.75" customHeight="1">
      <c r="A15" s="6" t="s">
        <v>29</v>
      </c>
      <c r="B15" s="6" t="s">
        <v>64</v>
      </c>
      <c r="C15" s="1" t="s">
        <v>18</v>
      </c>
      <c r="D15" s="7">
        <v>159579.8</v>
      </c>
    </row>
    <row r="16" spans="1:4" ht="18">
      <c r="A16" s="6" t="s">
        <v>30</v>
      </c>
      <c r="B16" s="6" t="s">
        <v>64</v>
      </c>
      <c r="C16" s="1" t="s">
        <v>19</v>
      </c>
      <c r="D16" s="7">
        <v>322380</v>
      </c>
    </row>
    <row r="17" spans="1:4" ht="36">
      <c r="A17" s="6" t="s">
        <v>31</v>
      </c>
      <c r="B17" s="6" t="s">
        <v>64</v>
      </c>
      <c r="C17" s="1" t="s">
        <v>20</v>
      </c>
      <c r="D17" s="7">
        <v>276018.68</v>
      </c>
    </row>
    <row r="18" spans="1:4" ht="36">
      <c r="A18" s="6" t="s">
        <v>32</v>
      </c>
      <c r="B18" s="6" t="s">
        <v>64</v>
      </c>
      <c r="C18" s="1" t="s">
        <v>21</v>
      </c>
      <c r="D18" s="7">
        <v>714751.05</v>
      </c>
    </row>
    <row r="19" spans="1:4" ht="18">
      <c r="A19" s="6" t="s">
        <v>85</v>
      </c>
      <c r="B19" s="6" t="s">
        <v>64</v>
      </c>
      <c r="C19" s="1" t="s">
        <v>79</v>
      </c>
      <c r="D19" s="7">
        <v>3251014</v>
      </c>
    </row>
    <row r="20" spans="1:4" s="5" customFormat="1" ht="18">
      <c r="A20" s="4"/>
      <c r="B20" s="22" t="s">
        <v>22</v>
      </c>
      <c r="C20" s="8"/>
      <c r="D20" s="9">
        <f>SUM(D8:D19)</f>
        <v>10669167.14</v>
      </c>
    </row>
    <row r="21" spans="1:4" s="5" customFormat="1" ht="17.25" customHeight="1">
      <c r="A21" s="75"/>
      <c r="B21" s="80"/>
      <c r="C21" s="80"/>
      <c r="D21" s="76"/>
    </row>
    <row r="22" spans="1:4" s="5" customFormat="1" ht="18">
      <c r="A22" s="4" t="s">
        <v>39</v>
      </c>
      <c r="B22" s="22" t="s">
        <v>48</v>
      </c>
      <c r="C22" s="8"/>
      <c r="D22" s="4"/>
    </row>
    <row r="23" spans="1:4" ht="36">
      <c r="A23" s="6" t="s">
        <v>36</v>
      </c>
      <c r="B23" s="6" t="s">
        <v>64</v>
      </c>
      <c r="C23" s="1" t="s">
        <v>16</v>
      </c>
      <c r="D23" s="7">
        <v>357797.53</v>
      </c>
    </row>
    <row r="24" spans="1:4" ht="19.5" customHeight="1">
      <c r="A24" s="6" t="s">
        <v>49</v>
      </c>
      <c r="B24" s="6" t="s">
        <v>64</v>
      </c>
      <c r="C24" s="1" t="s">
        <v>8</v>
      </c>
      <c r="D24" s="7">
        <v>556756.09</v>
      </c>
    </row>
    <row r="25" spans="1:4" ht="33" customHeight="1">
      <c r="A25" s="6" t="s">
        <v>50</v>
      </c>
      <c r="B25" s="6" t="s">
        <v>64</v>
      </c>
      <c r="C25" s="1" t="s">
        <v>55</v>
      </c>
      <c r="D25" s="7">
        <v>3740556.22</v>
      </c>
    </row>
    <row r="26" spans="1:4" ht="33" customHeight="1">
      <c r="A26" s="6" t="s">
        <v>51</v>
      </c>
      <c r="B26" s="6" t="s">
        <v>64</v>
      </c>
      <c r="C26" s="1" t="s">
        <v>86</v>
      </c>
      <c r="D26" s="7">
        <v>112900</v>
      </c>
    </row>
    <row r="27" spans="1:7" ht="23.25">
      <c r="A27" s="6"/>
      <c r="B27" s="22" t="s">
        <v>22</v>
      </c>
      <c r="C27" s="1"/>
      <c r="D27" s="9">
        <f>SUM(D23:D26)</f>
        <v>4768009.84</v>
      </c>
      <c r="F27" s="14">
        <v>4768009.89</v>
      </c>
      <c r="G27" s="24">
        <f>SUM(F27-D27)</f>
        <v>0.049999999813735485</v>
      </c>
    </row>
    <row r="28" spans="1:4" s="14" customFormat="1" ht="32.25" customHeight="1">
      <c r="A28" s="10"/>
      <c r="B28" s="23" t="s">
        <v>73</v>
      </c>
      <c r="C28" s="12"/>
      <c r="D28" s="13">
        <f>SUM(D27,D20)</f>
        <v>15437176.98</v>
      </c>
    </row>
    <row r="29" spans="1:4" ht="12.75" customHeight="1">
      <c r="A29" s="72"/>
      <c r="B29" s="73"/>
      <c r="C29" s="73"/>
      <c r="D29" s="74"/>
    </row>
    <row r="30" spans="1:4" s="2" customFormat="1" ht="18">
      <c r="A30" s="1">
        <v>1</v>
      </c>
      <c r="B30" s="1">
        <v>2</v>
      </c>
      <c r="C30" s="1">
        <v>3</v>
      </c>
      <c r="D30" s="1">
        <v>4</v>
      </c>
    </row>
    <row r="31" spans="1:4" s="15" customFormat="1" ht="19.5" customHeight="1">
      <c r="A31" s="11" t="s">
        <v>42</v>
      </c>
      <c r="B31" s="77" t="s">
        <v>34</v>
      </c>
      <c r="C31" s="78"/>
      <c r="D31" s="79"/>
    </row>
    <row r="32" spans="1:4" s="5" customFormat="1" ht="20.25" customHeight="1">
      <c r="A32" s="4">
        <v>1</v>
      </c>
      <c r="B32" s="68" t="s">
        <v>37</v>
      </c>
      <c r="C32" s="81"/>
      <c r="D32" s="69"/>
    </row>
    <row r="33" spans="1:4" ht="16.5" customHeight="1">
      <c r="A33" s="6" t="s">
        <v>7</v>
      </c>
      <c r="B33" s="6" t="s">
        <v>64</v>
      </c>
      <c r="C33" s="1" t="s">
        <v>35</v>
      </c>
      <c r="D33" s="6">
        <v>281458.44</v>
      </c>
    </row>
    <row r="34" spans="1:4" ht="18">
      <c r="A34" s="6" t="s">
        <v>23</v>
      </c>
      <c r="B34" s="6" t="s">
        <v>64</v>
      </c>
      <c r="C34" s="1" t="s">
        <v>46</v>
      </c>
      <c r="D34" s="6">
        <v>164646.78</v>
      </c>
    </row>
    <row r="35" spans="1:4" ht="30.75" customHeight="1">
      <c r="A35" s="6" t="s">
        <v>24</v>
      </c>
      <c r="B35" s="6" t="s">
        <v>64</v>
      </c>
      <c r="C35" s="1" t="s">
        <v>16</v>
      </c>
      <c r="D35" s="6">
        <v>1238318.95</v>
      </c>
    </row>
    <row r="36" spans="1:4" ht="18">
      <c r="A36" s="6" t="s">
        <v>25</v>
      </c>
      <c r="B36" s="6" t="s">
        <v>64</v>
      </c>
      <c r="C36" s="1" t="s">
        <v>40</v>
      </c>
      <c r="D36" s="6">
        <v>20552.23</v>
      </c>
    </row>
    <row r="37" spans="1:4" ht="20.25" customHeight="1">
      <c r="A37" s="6" t="s">
        <v>26</v>
      </c>
      <c r="B37" s="6" t="s">
        <v>64</v>
      </c>
      <c r="C37" s="1" t="s">
        <v>8</v>
      </c>
      <c r="D37" s="6">
        <v>1362288.21</v>
      </c>
    </row>
    <row r="38" spans="1:4" ht="18">
      <c r="A38" s="6" t="s">
        <v>27</v>
      </c>
      <c r="B38" s="6" t="s">
        <v>64</v>
      </c>
      <c r="C38" s="1" t="s">
        <v>41</v>
      </c>
      <c r="D38" s="6">
        <v>14129847.41</v>
      </c>
    </row>
    <row r="39" spans="1:4" s="5" customFormat="1" ht="18">
      <c r="A39" s="4"/>
      <c r="B39" s="22" t="s">
        <v>22</v>
      </c>
      <c r="C39" s="8"/>
      <c r="D39" s="9">
        <f>SUM(D33:D38)</f>
        <v>17197112.02</v>
      </c>
    </row>
    <row r="40" spans="1:4" ht="10.5" customHeight="1">
      <c r="A40" s="72"/>
      <c r="B40" s="73"/>
      <c r="C40" s="73"/>
      <c r="D40" s="74"/>
    </row>
    <row r="41" spans="1:4" s="5" customFormat="1" ht="21" customHeight="1">
      <c r="A41" s="4">
        <v>2</v>
      </c>
      <c r="B41" s="77" t="s">
        <v>43</v>
      </c>
      <c r="C41" s="78"/>
      <c r="D41" s="79"/>
    </row>
    <row r="42" spans="1:4" ht="18">
      <c r="A42" s="6" t="s">
        <v>36</v>
      </c>
      <c r="B42" s="6" t="s">
        <v>64</v>
      </c>
      <c r="C42" s="1" t="s">
        <v>44</v>
      </c>
      <c r="D42" s="7">
        <v>2362685.9</v>
      </c>
    </row>
    <row r="43" spans="1:4" ht="18">
      <c r="A43" s="6" t="s">
        <v>49</v>
      </c>
      <c r="B43" s="6" t="s">
        <v>64</v>
      </c>
      <c r="C43" s="1" t="s">
        <v>41</v>
      </c>
      <c r="D43" s="7">
        <v>19609267.55</v>
      </c>
    </row>
    <row r="44" spans="1:4" ht="18">
      <c r="A44" s="6" t="s">
        <v>50</v>
      </c>
      <c r="B44" s="6" t="s">
        <v>64</v>
      </c>
      <c r="C44" s="1" t="s">
        <v>45</v>
      </c>
      <c r="D44" s="7">
        <v>10278.63</v>
      </c>
    </row>
    <row r="45" spans="1:4" ht="18">
      <c r="A45" s="6" t="s">
        <v>51</v>
      </c>
      <c r="B45" s="6" t="s">
        <v>64</v>
      </c>
      <c r="C45" s="1" t="s">
        <v>46</v>
      </c>
      <c r="D45" s="7">
        <v>392862.35</v>
      </c>
    </row>
    <row r="46" spans="1:4" ht="18.75" customHeight="1">
      <c r="A46" s="6" t="s">
        <v>52</v>
      </c>
      <c r="B46" s="6" t="s">
        <v>64</v>
      </c>
      <c r="C46" s="1" t="s">
        <v>8</v>
      </c>
      <c r="D46" s="7">
        <v>4438824.27</v>
      </c>
    </row>
    <row r="47" spans="1:4" ht="18" customHeight="1">
      <c r="A47" s="6" t="s">
        <v>53</v>
      </c>
      <c r="B47" s="6" t="s">
        <v>64</v>
      </c>
      <c r="C47" s="1" t="s">
        <v>35</v>
      </c>
      <c r="D47" s="6">
        <v>1221156.3</v>
      </c>
    </row>
    <row r="48" spans="1:4" s="5" customFormat="1" ht="18">
      <c r="A48" s="4"/>
      <c r="B48" s="22" t="s">
        <v>22</v>
      </c>
      <c r="C48" s="8"/>
      <c r="D48" s="9">
        <f>SUM(D42:D47)</f>
        <v>28035075</v>
      </c>
    </row>
    <row r="49" spans="1:4" ht="9.75" customHeight="1">
      <c r="A49" s="72"/>
      <c r="B49" s="73"/>
      <c r="C49" s="73"/>
      <c r="D49" s="74"/>
    </row>
    <row r="50" spans="1:4" s="14" customFormat="1" ht="22.5" customHeight="1">
      <c r="A50" s="10"/>
      <c r="B50" s="70" t="s">
        <v>70</v>
      </c>
      <c r="C50" s="71"/>
      <c r="D50" s="13">
        <f>SUM(D48,D39)</f>
        <v>45232187.019999996</v>
      </c>
    </row>
    <row r="51" spans="1:4" ht="10.5" customHeight="1">
      <c r="A51" s="72"/>
      <c r="B51" s="73"/>
      <c r="C51" s="73"/>
      <c r="D51" s="74"/>
    </row>
    <row r="52" spans="1:4" s="15" customFormat="1" ht="23.25">
      <c r="A52" s="11" t="s">
        <v>47</v>
      </c>
      <c r="B52" s="23" t="s">
        <v>65</v>
      </c>
      <c r="C52" s="16"/>
      <c r="D52" s="11"/>
    </row>
    <row r="53" spans="1:4" s="5" customFormat="1" ht="18">
      <c r="A53" s="4">
        <v>1</v>
      </c>
      <c r="B53" s="75" t="s">
        <v>10</v>
      </c>
      <c r="C53" s="76"/>
      <c r="D53" s="4"/>
    </row>
    <row r="54" spans="1:4" ht="18">
      <c r="A54" s="6" t="s">
        <v>7</v>
      </c>
      <c r="B54" s="6" t="s">
        <v>64</v>
      </c>
      <c r="C54" s="1" t="s">
        <v>11</v>
      </c>
      <c r="D54" s="6">
        <v>351316.79</v>
      </c>
    </row>
    <row r="55" spans="1:4" ht="34.5" customHeight="1">
      <c r="A55" s="6" t="s">
        <v>23</v>
      </c>
      <c r="B55" s="6" t="s">
        <v>64</v>
      </c>
      <c r="C55" s="1" t="s">
        <v>12</v>
      </c>
      <c r="D55" s="6">
        <v>148825.04</v>
      </c>
    </row>
    <row r="56" spans="1:4" ht="18">
      <c r="A56" s="6"/>
      <c r="B56" s="22" t="s">
        <v>22</v>
      </c>
      <c r="C56" s="1"/>
      <c r="D56" s="4">
        <f>SUM(D54:D55)</f>
        <v>500141.82999999996</v>
      </c>
    </row>
    <row r="57" spans="1:4" s="5" customFormat="1" ht="30.75" customHeight="1">
      <c r="A57" s="4"/>
      <c r="B57" s="68"/>
      <c r="C57" s="69"/>
      <c r="D57" s="4"/>
    </row>
    <row r="58" spans="1:4" ht="20.25" customHeight="1">
      <c r="A58" s="72"/>
      <c r="B58" s="73"/>
      <c r="C58" s="73"/>
      <c r="D58" s="74"/>
    </row>
    <row r="59" spans="1:4" s="5" customFormat="1" ht="18">
      <c r="A59" s="4" t="s">
        <v>56</v>
      </c>
      <c r="B59" s="22" t="s">
        <v>68</v>
      </c>
      <c r="C59" s="8"/>
      <c r="D59" s="9">
        <v>6126928.98</v>
      </c>
    </row>
    <row r="60" spans="1:4" s="15" customFormat="1" ht="23.25">
      <c r="A60" s="11"/>
      <c r="B60" s="23" t="s">
        <v>71</v>
      </c>
      <c r="C60" s="16"/>
      <c r="D60" s="13">
        <f>SUM(D59,D57,D56)</f>
        <v>6627070.8100000005</v>
      </c>
    </row>
    <row r="61" spans="1:4" ht="18" customHeight="1">
      <c r="A61" s="72"/>
      <c r="B61" s="73"/>
      <c r="C61" s="73"/>
      <c r="D61" s="74"/>
    </row>
    <row r="62" spans="1:4" s="15" customFormat="1" ht="23.25">
      <c r="A62" s="11" t="s">
        <v>69</v>
      </c>
      <c r="B62" s="23" t="s">
        <v>66</v>
      </c>
      <c r="C62" s="16"/>
      <c r="D62" s="11">
        <v>8217425.79</v>
      </c>
    </row>
    <row r="63" spans="1:4" ht="21" customHeight="1">
      <c r="A63" s="72"/>
      <c r="B63" s="73"/>
      <c r="C63" s="73"/>
      <c r="D63" s="74"/>
    </row>
    <row r="64" spans="1:4" s="19" customFormat="1" ht="26.25">
      <c r="A64" s="17"/>
      <c r="B64" s="82" t="s">
        <v>74</v>
      </c>
      <c r="C64" s="82"/>
      <c r="D64" s="18">
        <f>SUM(D62,D60,D50,D28)</f>
        <v>75513860.6</v>
      </c>
    </row>
    <row r="65" spans="1:4" ht="19.5" customHeight="1">
      <c r="A65" s="72"/>
      <c r="B65" s="73"/>
      <c r="C65" s="73"/>
      <c r="D65" s="74"/>
    </row>
    <row r="66" spans="1:6" ht="26.25">
      <c r="A66" s="6"/>
      <c r="B66" s="82" t="s">
        <v>76</v>
      </c>
      <c r="C66" s="82"/>
      <c r="D66" s="26">
        <v>76157381.95</v>
      </c>
      <c r="F66" s="24">
        <f>SUM(D66-D64)</f>
        <v>643521.3500000089</v>
      </c>
    </row>
  </sheetData>
  <sheetProtection/>
  <mergeCells count="21">
    <mergeCell ref="A1:D1"/>
    <mergeCell ref="A2:D2"/>
    <mergeCell ref="B6:D6"/>
    <mergeCell ref="B7:D7"/>
    <mergeCell ref="A21:D21"/>
    <mergeCell ref="A29:D29"/>
    <mergeCell ref="B50:C50"/>
    <mergeCell ref="A51:D51"/>
    <mergeCell ref="B53:C53"/>
    <mergeCell ref="B57:C57"/>
    <mergeCell ref="B31:D31"/>
    <mergeCell ref="B32:D32"/>
    <mergeCell ref="A40:D40"/>
    <mergeCell ref="B41:D41"/>
    <mergeCell ref="A49:D49"/>
    <mergeCell ref="A58:D58"/>
    <mergeCell ref="A61:D61"/>
    <mergeCell ref="A63:D63"/>
    <mergeCell ref="B64:C64"/>
    <mergeCell ref="A65:D65"/>
    <mergeCell ref="B66:C6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2015-04-01T06:17:11Z</cp:lastPrinted>
  <dcterms:created xsi:type="dcterms:W3CDTF">1996-10-14T23:33:28Z</dcterms:created>
  <dcterms:modified xsi:type="dcterms:W3CDTF">2015-04-01T06:17:59Z</dcterms:modified>
  <cp:category/>
  <cp:version/>
  <cp:contentType/>
  <cp:contentStatus/>
</cp:coreProperties>
</file>