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5" activeTab="0"/>
  </bookViews>
  <sheets>
    <sheet name="с ОО на 01.11.2016" sheetId="1" r:id="rId1"/>
    <sheet name="на 01.11.2016" sheetId="2" r:id="rId2"/>
  </sheets>
  <definedNames/>
  <calcPr fullCalcOnLoad="1"/>
</workbook>
</file>

<file path=xl/sharedStrings.xml><?xml version="1.0" encoding="utf-8"?>
<sst xmlns="http://schemas.openxmlformats.org/spreadsheetml/2006/main" count="1131" uniqueCount="306">
  <si>
    <t>СП "Сосновый бор", д.№1</t>
  </si>
  <si>
    <t>Всего Великосельское поселение</t>
  </si>
  <si>
    <t>Митинское сельское поселение</t>
  </si>
  <si>
    <t>ИТОГО городское поселение</t>
  </si>
  <si>
    <t>Шопшинское сельское поселение</t>
  </si>
  <si>
    <t>Сосновая 3</t>
  </si>
  <si>
    <t>Юбилейный 3</t>
  </si>
  <si>
    <t>Юбилейный 4</t>
  </si>
  <si>
    <t>Чапаева 25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</si>
  <si>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</si>
  <si>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</si>
  <si>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</si>
  <si>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</si>
  <si>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</si>
  <si>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Жилой дом 1</t>
  </si>
  <si>
    <t>Жилой дом 2</t>
  </si>
  <si>
    <t>Клубная 1</t>
  </si>
  <si>
    <t>Клубная 2</t>
  </si>
  <si>
    <t>Клубная 3</t>
  </si>
  <si>
    <t>Клубная 4</t>
  </si>
  <si>
    <t>Клубная 5</t>
  </si>
  <si>
    <t>Клубная 6</t>
  </si>
  <si>
    <t>Центральная 6</t>
  </si>
  <si>
    <t>Центральная 4</t>
  </si>
  <si>
    <t>Центральная 2</t>
  </si>
  <si>
    <t>с.Плещеево</t>
  </si>
  <si>
    <t>Победы 25а</t>
  </si>
  <si>
    <t>Шишкина 4</t>
  </si>
  <si>
    <t>Юбилейный 14</t>
  </si>
  <si>
    <t>Юбилейный 7</t>
  </si>
  <si>
    <t xml:space="preserve">Труфанова  8б </t>
  </si>
  <si>
    <t>Сосновая 5</t>
  </si>
  <si>
    <t>с. Великое</t>
  </si>
  <si>
    <t>1-я Красная 23</t>
  </si>
  <si>
    <t>Советская 15</t>
  </si>
  <si>
    <t>Урицкого 26</t>
  </si>
  <si>
    <t>Урицкого 30 а</t>
  </si>
  <si>
    <t>п. Новый</t>
  </si>
  <si>
    <t>Итого п.Новый</t>
  </si>
  <si>
    <t xml:space="preserve">д.Поляна </t>
  </si>
  <si>
    <t>Итого д.Поляна</t>
  </si>
  <si>
    <t>Итого с. Плещеево</t>
  </si>
  <si>
    <t>с. Стогинское</t>
  </si>
  <si>
    <t>Центральная 1</t>
  </si>
  <si>
    <t>Центральная 3</t>
  </si>
  <si>
    <t>Итого Митинское поселение</t>
  </si>
  <si>
    <t>ОКУ-3, д.1</t>
  </si>
  <si>
    <t>ОКУ-3, д.2</t>
  </si>
  <si>
    <t>ОКУ-3, д.3</t>
  </si>
  <si>
    <t>Великосельское сельское поселение</t>
  </si>
  <si>
    <t>н.с.</t>
  </si>
  <si>
    <t>н.с</t>
  </si>
  <si>
    <t>Белинского 10</t>
  </si>
  <si>
    <t>Блюхера 1</t>
  </si>
  <si>
    <t>Володарского 2</t>
  </si>
  <si>
    <t>Герцена 42</t>
  </si>
  <si>
    <t>Зелёная 7</t>
  </si>
  <si>
    <t>З.Зубрицкой 7</t>
  </si>
  <si>
    <t>З.Зубрицкой 9</t>
  </si>
  <si>
    <t>З.Зубрицкой 10</t>
  </si>
  <si>
    <t>З.Зубрицкой 13</t>
  </si>
  <si>
    <t>З.Зубрицкой 15</t>
  </si>
  <si>
    <t>З.Зубрицкой 16</t>
  </si>
  <si>
    <t>З.Зубрицкой 17</t>
  </si>
  <si>
    <t>З.Зубрицкой 18</t>
  </si>
  <si>
    <t>З.Зубрицкой 19</t>
  </si>
  <si>
    <t>З.Зубрицкой 20</t>
  </si>
  <si>
    <t>З.Зубрицкой 21</t>
  </si>
  <si>
    <t>З.Зубрицкой 24</t>
  </si>
  <si>
    <t xml:space="preserve">З.Зубрицкой 26 </t>
  </si>
  <si>
    <t xml:space="preserve">З.Зубрицкой 26а </t>
  </si>
  <si>
    <t xml:space="preserve">З.Зубрицкой 27 </t>
  </si>
  <si>
    <t>З.Зубрицкой 28</t>
  </si>
  <si>
    <t>З.Зубрицкой 31</t>
  </si>
  <si>
    <t>З.Зубрицкой 33</t>
  </si>
  <si>
    <t>Кирова  1</t>
  </si>
  <si>
    <t>Кирова  5</t>
  </si>
  <si>
    <t>Кирова 10</t>
  </si>
  <si>
    <t>Клубная 12</t>
  </si>
  <si>
    <t>Клубная 42</t>
  </si>
  <si>
    <t>Кольцова 6</t>
  </si>
  <si>
    <t>Комарова   2</t>
  </si>
  <si>
    <t>Комарова   4</t>
  </si>
  <si>
    <t>Комарова   7</t>
  </si>
  <si>
    <t>Комарова   8</t>
  </si>
  <si>
    <t>Комарова   9</t>
  </si>
  <si>
    <t>Комарова 10</t>
  </si>
  <si>
    <t>Комарова 11</t>
  </si>
  <si>
    <t>Комарова 12</t>
  </si>
  <si>
    <t>Комарова 13</t>
  </si>
  <si>
    <t>Комарова 14</t>
  </si>
  <si>
    <t>Комарова 15</t>
  </si>
  <si>
    <t>Комарова 16</t>
  </si>
  <si>
    <t>Комарова 17</t>
  </si>
  <si>
    <t>Комарова 18</t>
  </si>
  <si>
    <t>Комарова 20</t>
  </si>
  <si>
    <t>Коммунистическая 1</t>
  </si>
  <si>
    <t>Коммунистическая 2</t>
  </si>
  <si>
    <t>Коммунистическая 3</t>
  </si>
  <si>
    <t>Коммунистическая 4</t>
  </si>
  <si>
    <t>Коммунистическая 5</t>
  </si>
  <si>
    <t>Коммунистическая 6</t>
  </si>
  <si>
    <t>Коммунистическая 7</t>
  </si>
  <si>
    <t>Коммунистическая 9</t>
  </si>
  <si>
    <t>Коммунистическая 10</t>
  </si>
  <si>
    <t>Красноармейская 5</t>
  </si>
  <si>
    <t>Ленина 24</t>
  </si>
  <si>
    <t>Ленина 30</t>
  </si>
  <si>
    <t>Ленина 35</t>
  </si>
  <si>
    <t>Луначарского  2</t>
  </si>
  <si>
    <t>Луначарского  4</t>
  </si>
  <si>
    <t>Луначарского  6</t>
  </si>
  <si>
    <t>Луначарского  8</t>
  </si>
  <si>
    <t>Луначарского 10</t>
  </si>
  <si>
    <t>Луначарского 12</t>
  </si>
  <si>
    <t>Луначарского 14</t>
  </si>
  <si>
    <t>Луначарского 16</t>
  </si>
  <si>
    <t>Машиностроителей 3</t>
  </si>
  <si>
    <t>Машиностроителей 5</t>
  </si>
  <si>
    <t>Менжинского 44</t>
  </si>
  <si>
    <t>Менжинского 46</t>
  </si>
  <si>
    <t>Менжинского 48</t>
  </si>
  <si>
    <t>Менжинского 48 а</t>
  </si>
  <si>
    <t>Менжинского 50</t>
  </si>
  <si>
    <t>Менжинского 52</t>
  </si>
  <si>
    <t>Менжинского 54</t>
  </si>
  <si>
    <t>Менжинского 56</t>
  </si>
  <si>
    <t>Менжинского 58</t>
  </si>
  <si>
    <t>Менжинского 62</t>
  </si>
  <si>
    <t>Менжинского 64</t>
  </si>
  <si>
    <t>Новая 2</t>
  </si>
  <si>
    <t>Октябрьская 2</t>
  </si>
  <si>
    <t>Октябрьская За</t>
  </si>
  <si>
    <t>Патова 10</t>
  </si>
  <si>
    <t>Патова 12</t>
  </si>
  <si>
    <t>Пирогова 5</t>
  </si>
  <si>
    <t>Пирогова 12</t>
  </si>
  <si>
    <t>Пирогова 14</t>
  </si>
  <si>
    <t>Пирогова 15</t>
  </si>
  <si>
    <t>Победы 1</t>
  </si>
  <si>
    <t>Победы 28 а</t>
  </si>
  <si>
    <t>Победы  54</t>
  </si>
  <si>
    <t>Победы  61</t>
  </si>
  <si>
    <t>Победы  62</t>
  </si>
  <si>
    <t>Победы  63</t>
  </si>
  <si>
    <t>Победы  64</t>
  </si>
  <si>
    <t>Победы  65</t>
  </si>
  <si>
    <t>Победы 66</t>
  </si>
  <si>
    <t>Победы 67а</t>
  </si>
  <si>
    <t>Победы  68</t>
  </si>
  <si>
    <t>Победы 69</t>
  </si>
  <si>
    <t>Победы  70</t>
  </si>
  <si>
    <t>Профсоюзная 8</t>
  </si>
  <si>
    <t>Розы Люксембург  2</t>
  </si>
  <si>
    <t>Садовая 4</t>
  </si>
  <si>
    <t>Северная  1б</t>
  </si>
  <si>
    <t>Северная 3а</t>
  </si>
  <si>
    <t>Северная  6</t>
  </si>
  <si>
    <t>Северная  7</t>
  </si>
  <si>
    <t>Северная 12</t>
  </si>
  <si>
    <t>Северная 13</t>
  </si>
  <si>
    <t>Северная 18</t>
  </si>
  <si>
    <t>Северная 24</t>
  </si>
  <si>
    <t>Северная 29</t>
  </si>
  <si>
    <t>Северная 31</t>
  </si>
  <si>
    <t>Северная 32</t>
  </si>
  <si>
    <t>Северная 33</t>
  </si>
  <si>
    <t>Северная 34</t>
  </si>
  <si>
    <t>Северная 35</t>
  </si>
  <si>
    <t>Северная 36</t>
  </si>
  <si>
    <t>Северная 37</t>
  </si>
  <si>
    <t>Северная 39</t>
  </si>
  <si>
    <t>Северная 45</t>
  </si>
  <si>
    <t>Северная 47</t>
  </si>
  <si>
    <t>Северная  48</t>
  </si>
  <si>
    <t>Северная 49</t>
  </si>
  <si>
    <t>Семашко 5</t>
  </si>
  <si>
    <t>Семашко 4</t>
  </si>
  <si>
    <t>Семашко 6</t>
  </si>
  <si>
    <t>Семашко 8</t>
  </si>
  <si>
    <t>Семашко 10</t>
  </si>
  <si>
    <t>Семашко 11</t>
  </si>
  <si>
    <t>Семашко 13</t>
  </si>
  <si>
    <t>Семашко 16</t>
  </si>
  <si>
    <t>Семашко 19</t>
  </si>
  <si>
    <t>Советская  4</t>
  </si>
  <si>
    <t>Советская 31</t>
  </si>
  <si>
    <t>Спортивная 5</t>
  </si>
  <si>
    <t>Городское поселение Гаврилов - Ям</t>
  </si>
  <si>
    <t>Спортивная 6</t>
  </si>
  <si>
    <t>Спортивная 7</t>
  </si>
  <si>
    <t>Спортивная 8</t>
  </si>
  <si>
    <t>Спортивная 9</t>
  </si>
  <si>
    <t>Спортивная 10</t>
  </si>
  <si>
    <t>Спортивная 11</t>
  </si>
  <si>
    <t>Спортивная 12</t>
  </si>
  <si>
    <t>Спортивная 15</t>
  </si>
  <si>
    <t>Труфанова  1</t>
  </si>
  <si>
    <t>Труфанова  2</t>
  </si>
  <si>
    <t>Труфанова  3</t>
  </si>
  <si>
    <t>Труфанова  4</t>
  </si>
  <si>
    <t>Труфанова  5</t>
  </si>
  <si>
    <t>Труфанова  7</t>
  </si>
  <si>
    <t>Труфанова  8</t>
  </si>
  <si>
    <t>Труфанова  8а</t>
  </si>
  <si>
    <t>Труфанова  12</t>
  </si>
  <si>
    <t>Труфанова 13</t>
  </si>
  <si>
    <t>Труфанова 14</t>
  </si>
  <si>
    <t>Труфанова 15</t>
  </si>
  <si>
    <t>Чапаева 22</t>
  </si>
  <si>
    <t>Чапаева 23</t>
  </si>
  <si>
    <t>Чапаева 27</t>
  </si>
  <si>
    <t>Чапаева 31</t>
  </si>
  <si>
    <t>Энгельса  6</t>
  </si>
  <si>
    <t>Энгельса  8</t>
  </si>
  <si>
    <t xml:space="preserve">ИТОГО </t>
  </si>
  <si>
    <t>Итого</t>
  </si>
  <si>
    <t>Коммунистическая 8</t>
  </si>
  <si>
    <t>З.Зубрицкой 23</t>
  </si>
  <si>
    <t>Северная 41</t>
  </si>
  <si>
    <t>Северная 44</t>
  </si>
  <si>
    <t>Чкалова 3</t>
  </si>
  <si>
    <t>Комарова   3</t>
  </si>
  <si>
    <t>Спортивная 13</t>
  </si>
  <si>
    <t>Старосельская 1</t>
  </si>
  <si>
    <t>Старосельская 2</t>
  </si>
  <si>
    <t>Старосельская 4</t>
  </si>
  <si>
    <t>Строителей 5</t>
  </si>
  <si>
    <t>Строителей 6</t>
  </si>
  <si>
    <t>Строителей 7</t>
  </si>
  <si>
    <t>Строителей 8</t>
  </si>
  <si>
    <t>Строителей 9</t>
  </si>
  <si>
    <t>Молодежная 10</t>
  </si>
  <si>
    <t>Молодежная 11</t>
  </si>
  <si>
    <t>Молодежная 12</t>
  </si>
  <si>
    <t>Молодежная 13</t>
  </si>
  <si>
    <t>Молодежная 14</t>
  </si>
  <si>
    <t>Молодежная 15</t>
  </si>
  <si>
    <t>Молодежная 15-а</t>
  </si>
  <si>
    <t>Мира 1</t>
  </si>
  <si>
    <t>Мира 2</t>
  </si>
  <si>
    <t>Мира 3</t>
  </si>
  <si>
    <t>Мира 4</t>
  </si>
  <si>
    <t>Ильинское-Урусово</t>
  </si>
  <si>
    <t>Шопша</t>
  </si>
  <si>
    <t>Итого Шопшинское сельское поселение</t>
  </si>
  <si>
    <t>Всего по ООО УЖК</t>
  </si>
  <si>
    <t>Шалаево</t>
  </si>
  <si>
    <t>Центральная 10</t>
  </si>
  <si>
    <t>Центральная 8</t>
  </si>
  <si>
    <t>Центральная 12</t>
  </si>
  <si>
    <t>8(48534) 2 48 91  Праздникова Людмила Александровна</t>
  </si>
  <si>
    <t>Шопшинское МУП ЖКХ</t>
  </si>
  <si>
    <t>"</t>
  </si>
  <si>
    <t>Обслуживающая организация</t>
  </si>
  <si>
    <t>Великосельское МП ЖКХ</t>
  </si>
  <si>
    <t>№ п/п</t>
  </si>
  <si>
    <t>Наименование улицы, номер дома</t>
  </si>
  <si>
    <t>Число квартир</t>
  </si>
  <si>
    <r>
      <t xml:space="preserve">ООО АФК </t>
    </r>
    <r>
      <rPr>
        <b/>
        <sz val="10"/>
        <rFont val="Arial"/>
        <family val="2"/>
      </rPr>
      <t>"Стройтранзит"</t>
    </r>
  </si>
  <si>
    <r>
      <t xml:space="preserve">кроме электрических сетей и оборудования, которые обслуживает </t>
    </r>
    <r>
      <rPr>
        <b/>
        <sz val="10"/>
        <rFont val="Arial"/>
        <family val="2"/>
      </rPr>
      <t>ИП Корнев А.И.</t>
    </r>
  </si>
  <si>
    <r>
      <t xml:space="preserve"> </t>
    </r>
    <r>
      <rPr>
        <b/>
        <sz val="10"/>
        <rFont val="Arial"/>
        <family val="2"/>
      </rPr>
      <t xml:space="preserve">ООО Жилсервис", </t>
    </r>
    <r>
      <rPr>
        <sz val="10"/>
        <rFont val="Arial"/>
        <family val="0"/>
      </rPr>
      <t xml:space="preserve">кроме электрических сетей и оборудования, которые обслуживает ООО </t>
    </r>
    <r>
      <rPr>
        <b/>
        <sz val="10"/>
        <rFont val="Arial"/>
        <family val="2"/>
      </rPr>
      <t>"Рубикон"</t>
    </r>
  </si>
  <si>
    <t>Заячье- Холмское сельское поселение</t>
  </si>
  <si>
    <t>Центральная 29</t>
  </si>
  <si>
    <t>Центральная 31</t>
  </si>
  <si>
    <t>Итого Заячье - Холмское сельское поселение</t>
  </si>
  <si>
    <t>Северная 4б</t>
  </si>
  <si>
    <t>Семашко 7</t>
  </si>
  <si>
    <t>Общая площадь, кв.м</t>
  </si>
  <si>
    <r>
      <t xml:space="preserve">МУП </t>
    </r>
    <r>
      <rPr>
        <b/>
        <sz val="11"/>
        <rFont val="Arial"/>
        <family val="2"/>
      </rPr>
      <t>Обслуживание систем и коммуникаций Заячье-Холмского сельского поселения</t>
    </r>
  </si>
  <si>
    <t>в том числе</t>
  </si>
  <si>
    <t>Пирогова 3</t>
  </si>
  <si>
    <t>Пирогова 4</t>
  </si>
  <si>
    <t>Число этажей</t>
  </si>
  <si>
    <t>Всего</t>
  </si>
  <si>
    <t>жилые</t>
  </si>
  <si>
    <t>нежилые</t>
  </si>
  <si>
    <t>Кол-во комнат</t>
  </si>
  <si>
    <t>Шишкина 6</t>
  </si>
  <si>
    <t>Число подъездов</t>
  </si>
  <si>
    <t>Пирогова 1б</t>
  </si>
  <si>
    <t>Старосельская 74</t>
  </si>
  <si>
    <r>
      <t xml:space="preserve"> </t>
    </r>
    <r>
      <rPr>
        <b/>
        <sz val="9"/>
        <rFont val="Arial"/>
        <family val="2"/>
      </rPr>
      <t xml:space="preserve">ООО Жилсервис", </t>
    </r>
    <r>
      <rPr>
        <sz val="9"/>
        <rFont val="Arial"/>
        <family val="2"/>
      </rPr>
      <t xml:space="preserve">кроме электрических сетей и оборудования, которые обслуживает ООО </t>
    </r>
    <r>
      <rPr>
        <b/>
        <sz val="9"/>
        <rFont val="Arial"/>
        <family val="2"/>
      </rPr>
      <t>"Рубикон"</t>
    </r>
  </si>
  <si>
    <r>
      <t xml:space="preserve">МУП </t>
    </r>
    <r>
      <rPr>
        <b/>
        <sz val="9"/>
        <rFont val="Arial"/>
        <family val="2"/>
      </rPr>
      <t>Обслуживание систем и коммуникаций Заячье-Холмского сельского поселения</t>
    </r>
  </si>
  <si>
    <t>Кирова 12</t>
  </si>
  <si>
    <t xml:space="preserve">Семашко 15 </t>
  </si>
  <si>
    <t>Чапаева 8</t>
  </si>
  <si>
    <t>Количество проживающих, чел.</t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</si>
  <si>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которые обслуживает</t>
    </r>
    <r>
      <rPr>
        <b/>
        <sz val="9"/>
        <rFont val="Arial"/>
        <family val="2"/>
      </rPr>
      <t xml:space="preserve"> ИП Корнев А.И.</t>
    </r>
  </si>
  <si>
    <r>
      <t>ООО АФК</t>
    </r>
    <r>
      <rPr>
        <b/>
        <sz val="10"/>
        <rFont val="Arial"/>
        <family val="2"/>
      </rPr>
      <t xml:space="preserve"> "Стройтранзит"</t>
    </r>
  </si>
  <si>
    <r>
      <t xml:space="preserve">ИП </t>
    </r>
    <r>
      <rPr>
        <b/>
        <sz val="10"/>
        <rFont val="Arial"/>
        <family val="2"/>
      </rPr>
      <t>Корнев</t>
    </r>
  </si>
  <si>
    <t>Год постр</t>
  </si>
  <si>
    <t>Чапаева 6</t>
  </si>
  <si>
    <t>Гражданская 12 б</t>
  </si>
  <si>
    <r>
      <rPr>
        <b/>
        <sz val="9"/>
        <rFont val="Arial"/>
        <family val="2"/>
      </rPr>
      <t xml:space="preserve"> ООО" Жилсервис",</t>
    </r>
    <r>
      <rPr>
        <sz val="9"/>
        <rFont val="Arial"/>
        <family val="2"/>
      </rPr>
      <t xml:space="preserve"> кроме электрических сетей и оборудования, которые обслуживает ООО </t>
    </r>
    <r>
      <rPr>
        <b/>
        <sz val="9"/>
        <rFont val="Arial"/>
        <family val="2"/>
      </rPr>
      <t>"Рубикон"</t>
    </r>
  </si>
  <si>
    <r>
      <t xml:space="preserve">Великосельское МП ЖКХ </t>
    </r>
    <r>
      <rPr>
        <sz val="9"/>
        <rFont val="Arial"/>
        <family val="2"/>
      </rPr>
      <t>кроме электрических сетей и оборудования,  и уборки территорий и мест общего пользования которые обслуживает</t>
    </r>
    <r>
      <rPr>
        <b/>
        <sz val="9"/>
        <rFont val="Arial"/>
        <family val="2"/>
      </rPr>
      <t xml:space="preserve"> ИП Корнев А.И.</t>
    </r>
  </si>
  <si>
    <t>в том числе:</t>
  </si>
  <si>
    <r>
      <rPr>
        <b/>
        <sz val="10"/>
        <rFont val="Arial"/>
        <family val="2"/>
      </rPr>
      <t xml:space="preserve"> ООО "Жилсервис"</t>
    </r>
    <r>
      <rPr>
        <sz val="10"/>
        <rFont val="Arial"/>
        <family val="2"/>
      </rPr>
      <t>, кроме электрических сетей и оборудования, которые обслуживает</t>
    </r>
    <r>
      <rPr>
        <b/>
        <sz val="10"/>
        <rFont val="Arial"/>
        <family val="2"/>
      </rPr>
      <t xml:space="preserve"> ООО "Рубикон"</t>
    </r>
  </si>
  <si>
    <r>
      <rPr>
        <b/>
        <sz val="10"/>
        <rFont val="Arial"/>
        <family val="2"/>
      </rPr>
      <t>Великосельское МП ЖКХ</t>
    </r>
    <r>
      <rPr>
        <sz val="10"/>
        <rFont val="Arial"/>
        <family val="2"/>
      </rPr>
      <t xml:space="preserve"> кроме электрических сетей и оборудования,  и уборки территорий и мест общего пользования которые обслуживает </t>
    </r>
    <r>
      <rPr>
        <b/>
        <sz val="10"/>
        <rFont val="Arial"/>
        <family val="2"/>
      </rPr>
      <t>ИП Корнев А.И.</t>
    </r>
  </si>
  <si>
    <r>
      <t>ИП</t>
    </r>
    <r>
      <rPr>
        <b/>
        <sz val="10"/>
        <rFont val="Arial"/>
        <family val="2"/>
      </rPr>
      <t xml:space="preserve"> Корнев</t>
    </r>
  </si>
  <si>
    <t>проверка</t>
  </si>
  <si>
    <t>ВСЕГО по ООО "УЖК":</t>
  </si>
  <si>
    <t>Всего по ООО" УЖК"</t>
  </si>
  <si>
    <t>Энгельса 2</t>
  </si>
  <si>
    <t>Энгельса  2</t>
  </si>
  <si>
    <t>Перечень многоквартирных жилых домов по состоянию на 01.11.2016 г. , находящихся в управлении  ООО "Управляющая жилищная компания"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</si>
</sst>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_-* #,##0.0&quot;р.&quot;_-;\-* #,##0.0&quot;р.&quot;_-;_-* &quot;-&quot;&quot;р.&quot;_-;_-@_-"/>
    <numFmt numFmtId="176" formatCode="_-* #,##0.00&quot;р.&quot;_-;\-* #,##0.00&quot;р.&quot;_-;_-* &quot;-&quot;&quot;р.&quot;_-;_-@_-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6"/>
  <sheetViews>
    <sheetView tabSelected="1" zoomScalePageLayoutView="0" workbookViewId="0" topLeftCell="A268">
      <selection activeCell="P285" sqref="P285"/>
    </sheetView>
  </sheetViews>
  <sheetFormatPr defaultColWidth="9.140625" defaultRowHeight="12.75"/>
  <cols>
    <col min="1" max="1" width="5.421875" style="1" customWidth="1"/>
    <col min="2" max="2" width="19.28125" style="1" customWidth="1"/>
    <col min="3" max="3" width="5.7109375" style="1" bestFit="1" customWidth="1"/>
    <col min="4" max="4" width="5.00390625" style="1" customWidth="1"/>
    <col min="5" max="5" width="4.7109375" style="1" hidden="1" customWidth="1"/>
    <col min="6" max="6" width="6.140625" style="1" customWidth="1"/>
    <col min="7" max="7" width="5.7109375" style="1" customWidth="1"/>
    <col min="8" max="8" width="7.7109375" style="1" customWidth="1"/>
    <col min="9" max="9" width="11.28125" style="1" customWidth="1"/>
    <col min="10" max="10" width="10.8515625" style="1" customWidth="1"/>
    <col min="11" max="11" width="8.7109375" style="48" customWidth="1"/>
    <col min="12" max="12" width="16.8515625" style="1" hidden="1" customWidth="1"/>
    <col min="13" max="13" width="15.421875" style="1" customWidth="1"/>
    <col min="14" max="14" width="9.140625" style="1" customWidth="1"/>
    <col min="15" max="15" width="9.57421875" style="1" bestFit="1" customWidth="1"/>
    <col min="16" max="16384" width="9.140625" style="1" customWidth="1"/>
  </cols>
  <sheetData>
    <row r="1" spans="1:13" ht="31.5" customHeight="1">
      <c r="A1" s="73" t="s">
        <v>305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3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2.75" customHeight="1">
      <c r="A3" s="93" t="s">
        <v>256</v>
      </c>
      <c r="B3" s="92" t="s">
        <v>257</v>
      </c>
      <c r="C3" s="92" t="s">
        <v>291</v>
      </c>
      <c r="D3" s="90" t="s">
        <v>273</v>
      </c>
      <c r="E3" s="90" t="s">
        <v>279</v>
      </c>
      <c r="F3" s="90" t="s">
        <v>258</v>
      </c>
      <c r="G3" s="90" t="s">
        <v>277</v>
      </c>
      <c r="H3" s="90" t="s">
        <v>287</v>
      </c>
      <c r="I3" s="92" t="s">
        <v>268</v>
      </c>
      <c r="J3" s="81"/>
      <c r="K3" s="81"/>
      <c r="L3" s="81" t="s">
        <v>254</v>
      </c>
      <c r="M3" s="86" t="s">
        <v>254</v>
      </c>
    </row>
    <row r="4" spans="1:13" ht="12.75">
      <c r="A4" s="93"/>
      <c r="B4" s="92"/>
      <c r="C4" s="81"/>
      <c r="D4" s="90"/>
      <c r="E4" s="90"/>
      <c r="F4" s="91"/>
      <c r="G4" s="90"/>
      <c r="H4" s="90"/>
      <c r="I4" s="93" t="s">
        <v>274</v>
      </c>
      <c r="J4" s="81" t="s">
        <v>270</v>
      </c>
      <c r="K4" s="81"/>
      <c r="L4" s="81"/>
      <c r="M4" s="86"/>
    </row>
    <row r="5" spans="1:13" ht="47.25" customHeight="1">
      <c r="A5" s="93"/>
      <c r="B5" s="92"/>
      <c r="C5" s="81"/>
      <c r="D5" s="90"/>
      <c r="E5" s="90"/>
      <c r="F5" s="91"/>
      <c r="G5" s="90"/>
      <c r="H5" s="90"/>
      <c r="I5" s="93"/>
      <c r="J5" s="35" t="s">
        <v>275</v>
      </c>
      <c r="K5" s="50" t="s">
        <v>276</v>
      </c>
      <c r="L5" s="81"/>
      <c r="M5" s="86"/>
    </row>
    <row r="6" spans="1:13" s="6" customFormat="1" ht="1.5" customHeight="1" hidden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  <c r="M6" s="32"/>
    </row>
    <row r="7" spans="1:13" ht="13.5" customHeight="1">
      <c r="A7" s="33"/>
      <c r="B7" s="97" t="s">
        <v>188</v>
      </c>
      <c r="C7" s="97"/>
      <c r="D7" s="97"/>
      <c r="E7" s="97"/>
      <c r="F7" s="97"/>
      <c r="G7" s="97"/>
      <c r="H7" s="97"/>
      <c r="I7" s="97"/>
      <c r="J7" s="97"/>
      <c r="K7" s="97"/>
      <c r="L7" s="35" t="s">
        <v>261</v>
      </c>
      <c r="M7" s="5"/>
    </row>
    <row r="8" spans="1:16" ht="12" customHeight="1">
      <c r="A8" s="7">
        <v>1</v>
      </c>
      <c r="B8" s="7" t="s">
        <v>52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f>SUM('на 01.11.2016'!H8)</f>
        <v>4</v>
      </c>
      <c r="I8" s="8">
        <f aca="true" t="shared" si="0" ref="I8:I72">SUM(J8:K8)</f>
        <v>93.8</v>
      </c>
      <c r="J8" s="7">
        <f>SUM('на 01.11.2016'!J8)</f>
        <v>93.8</v>
      </c>
      <c r="K8" s="22">
        <v>0</v>
      </c>
      <c r="L8" s="5" t="s">
        <v>253</v>
      </c>
      <c r="M8" s="72" t="s">
        <v>282</v>
      </c>
      <c r="O8" s="61"/>
      <c r="P8" s="48"/>
    </row>
    <row r="9" spans="1:16" ht="12" customHeight="1">
      <c r="A9" s="7">
        <v>2</v>
      </c>
      <c r="B9" s="7" t="s">
        <v>53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f>SUM('на 01.11.2016'!H9)</f>
        <v>5</v>
      </c>
      <c r="I9" s="22">
        <f t="shared" si="0"/>
        <v>113.9</v>
      </c>
      <c r="J9" s="7">
        <f>SUM('на 01.11.2016'!J9)</f>
        <v>113.9</v>
      </c>
      <c r="K9" s="22">
        <v>0</v>
      </c>
      <c r="L9" s="5" t="s">
        <v>253</v>
      </c>
      <c r="M9" s="72"/>
      <c r="O9" s="61"/>
      <c r="P9" s="48"/>
    </row>
    <row r="10" spans="1:16" ht="12" customHeight="1">
      <c r="A10" s="7">
        <v>3</v>
      </c>
      <c r="B10" s="7" t="s">
        <v>54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f>SUM('на 01.11.2016'!H10)</f>
        <v>5</v>
      </c>
      <c r="I10" s="22">
        <f t="shared" si="0"/>
        <v>89.4</v>
      </c>
      <c r="J10" s="7">
        <f>SUM('на 01.11.2016'!J10)</f>
        <v>89.4</v>
      </c>
      <c r="K10" s="22">
        <v>0</v>
      </c>
      <c r="L10" s="5" t="s">
        <v>253</v>
      </c>
      <c r="M10" s="72"/>
      <c r="O10" s="61"/>
      <c r="P10" s="48"/>
    </row>
    <row r="11" spans="1:16" ht="12" customHeight="1">
      <c r="A11" s="7">
        <v>4</v>
      </c>
      <c r="B11" s="7" t="s">
        <v>55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f>SUM('на 01.11.2016'!H11)</f>
        <v>17</v>
      </c>
      <c r="I11" s="22">
        <f t="shared" si="0"/>
        <v>154.3</v>
      </c>
      <c r="J11" s="7">
        <f>SUM('на 01.11.2016'!J11)</f>
        <v>154.3</v>
      </c>
      <c r="K11" s="22">
        <v>0</v>
      </c>
      <c r="L11" s="5" t="s">
        <v>253</v>
      </c>
      <c r="M11" s="72"/>
      <c r="O11" s="61"/>
      <c r="P11" s="48"/>
    </row>
    <row r="12" spans="1:16" ht="12" customHeight="1">
      <c r="A12" s="7">
        <v>5</v>
      </c>
      <c r="B12" s="7" t="s">
        <v>56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f>SUM('на 01.11.2016'!H12)</f>
        <v>3</v>
      </c>
      <c r="I12" s="22">
        <f t="shared" si="0"/>
        <v>71.1</v>
      </c>
      <c r="J12" s="7">
        <f>SUM('на 01.11.2016'!J12)</f>
        <v>71.1</v>
      </c>
      <c r="K12" s="22">
        <v>0</v>
      </c>
      <c r="L12" s="5" t="s">
        <v>253</v>
      </c>
      <c r="M12" s="72"/>
      <c r="O12" s="61"/>
      <c r="P12" s="48"/>
    </row>
    <row r="13" spans="1:16" ht="12" customHeight="1">
      <c r="A13" s="7">
        <v>6</v>
      </c>
      <c r="B13" s="7" t="s">
        <v>57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f>SUM('на 01.11.2016'!H13)</f>
        <v>37</v>
      </c>
      <c r="I13" s="22">
        <f t="shared" si="0"/>
        <v>708.6</v>
      </c>
      <c r="J13" s="7">
        <f>SUM('на 01.11.2016'!J13)</f>
        <v>708.6</v>
      </c>
      <c r="K13" s="22">
        <v>0</v>
      </c>
      <c r="L13" s="5" t="s">
        <v>253</v>
      </c>
      <c r="M13" s="72"/>
      <c r="O13" s="61"/>
      <c r="P13" s="48"/>
    </row>
    <row r="14" spans="1:16" ht="12" customHeight="1">
      <c r="A14" s="7">
        <v>7</v>
      </c>
      <c r="B14" s="7" t="s">
        <v>58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f>SUM('на 01.11.2016'!H14)</f>
        <v>8</v>
      </c>
      <c r="I14" s="22">
        <f t="shared" si="0"/>
        <v>280.5</v>
      </c>
      <c r="J14" s="7">
        <f>SUM('на 01.11.2016'!J14)</f>
        <v>280.5</v>
      </c>
      <c r="K14" s="22">
        <v>0</v>
      </c>
      <c r="L14" s="5" t="s">
        <v>253</v>
      </c>
      <c r="M14" s="72"/>
      <c r="O14" s="61"/>
      <c r="P14" s="48"/>
    </row>
    <row r="15" spans="1:16" ht="12" customHeight="1">
      <c r="A15" s="7">
        <v>8</v>
      </c>
      <c r="B15" s="7" t="s">
        <v>59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f>SUM('на 01.11.2016'!H15)</f>
        <v>49</v>
      </c>
      <c r="I15" s="22">
        <f t="shared" si="0"/>
        <v>1320.42</v>
      </c>
      <c r="J15" s="7">
        <f>SUM('на 01.11.2016'!J15)</f>
        <v>1320.42</v>
      </c>
      <c r="K15" s="22">
        <v>0</v>
      </c>
      <c r="L15" s="5" t="s">
        <v>253</v>
      </c>
      <c r="M15" s="72"/>
      <c r="O15" s="61"/>
      <c r="P15" s="48"/>
    </row>
    <row r="16" spans="1:16" ht="12" customHeight="1">
      <c r="A16" s="7">
        <v>9</v>
      </c>
      <c r="B16" s="7" t="s">
        <v>60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f>SUM('на 01.11.2016'!H16)</f>
        <v>1</v>
      </c>
      <c r="I16" s="22">
        <f t="shared" si="0"/>
        <v>79.2</v>
      </c>
      <c r="J16" s="7">
        <f>SUM('на 01.11.2016'!J16)</f>
        <v>79.2</v>
      </c>
      <c r="K16" s="22">
        <v>0</v>
      </c>
      <c r="L16" s="5" t="s">
        <v>253</v>
      </c>
      <c r="M16" s="72"/>
      <c r="O16" s="61"/>
      <c r="P16" s="48"/>
    </row>
    <row r="17" spans="1:16" ht="12" customHeight="1">
      <c r="A17" s="7">
        <v>10</v>
      </c>
      <c r="B17" s="7" t="s">
        <v>61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f>SUM('на 01.11.2016'!H17)</f>
        <v>1</v>
      </c>
      <c r="I17" s="22">
        <f t="shared" si="0"/>
        <v>91.4</v>
      </c>
      <c r="J17" s="7">
        <f>SUM('на 01.11.2016'!J17)</f>
        <v>91.4</v>
      </c>
      <c r="K17" s="22">
        <v>0</v>
      </c>
      <c r="L17" s="5" t="s">
        <v>253</v>
      </c>
      <c r="M17" s="72"/>
      <c r="O17" s="61"/>
      <c r="P17" s="48"/>
    </row>
    <row r="18" spans="1:16" ht="12" customHeight="1">
      <c r="A18" s="7">
        <v>11</v>
      </c>
      <c r="B18" s="7" t="s">
        <v>62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f>SUM('на 01.11.2016'!H18)</f>
        <v>2</v>
      </c>
      <c r="I18" s="22">
        <f t="shared" si="0"/>
        <v>83</v>
      </c>
      <c r="J18" s="7">
        <f>SUM('на 01.11.2016'!J18)</f>
        <v>83</v>
      </c>
      <c r="K18" s="22">
        <v>0</v>
      </c>
      <c r="L18" s="5" t="s">
        <v>253</v>
      </c>
      <c r="M18" s="72"/>
      <c r="O18" s="61"/>
      <c r="P18" s="48"/>
    </row>
    <row r="19" spans="1:16" ht="12" customHeight="1">
      <c r="A19" s="7">
        <v>12</v>
      </c>
      <c r="B19" s="7" t="s">
        <v>63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f>SUM('на 01.11.2016'!H19)</f>
        <v>2</v>
      </c>
      <c r="I19" s="22">
        <f t="shared" si="0"/>
        <v>92.2</v>
      </c>
      <c r="J19" s="7">
        <f>SUM('на 01.11.2016'!J19)</f>
        <v>92.2</v>
      </c>
      <c r="K19" s="22">
        <v>0</v>
      </c>
      <c r="L19" s="5" t="s">
        <v>253</v>
      </c>
      <c r="M19" s="72"/>
      <c r="O19" s="61"/>
      <c r="P19" s="48"/>
    </row>
    <row r="20" spans="1:16" ht="12" customHeight="1">
      <c r="A20" s="7">
        <v>13</v>
      </c>
      <c r="B20" s="7" t="s">
        <v>64</v>
      </c>
      <c r="C20" s="7" t="s">
        <v>51</v>
      </c>
      <c r="D20" s="7">
        <v>1</v>
      </c>
      <c r="E20" s="7">
        <v>0</v>
      </c>
      <c r="F20" s="7">
        <v>2</v>
      </c>
      <c r="G20" s="7">
        <v>6</v>
      </c>
      <c r="H20" s="7">
        <f>SUM('на 01.11.2016'!H20)</f>
        <v>8</v>
      </c>
      <c r="I20" s="22">
        <f t="shared" si="0"/>
        <v>133.2</v>
      </c>
      <c r="J20" s="7">
        <f>SUM('на 01.11.2016'!J20)</f>
        <v>133.2</v>
      </c>
      <c r="K20" s="22">
        <v>0</v>
      </c>
      <c r="L20" s="5" t="s">
        <v>253</v>
      </c>
      <c r="M20" s="72"/>
      <c r="O20" s="61"/>
      <c r="P20" s="48"/>
    </row>
    <row r="21" spans="1:16" ht="12" customHeight="1">
      <c r="A21" s="7">
        <v>14</v>
      </c>
      <c r="B21" s="7" t="s">
        <v>65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f>SUM('на 01.11.2016'!H21)</f>
        <v>2</v>
      </c>
      <c r="I21" s="22">
        <f t="shared" si="0"/>
        <v>93.4</v>
      </c>
      <c r="J21" s="7">
        <f>SUM('на 01.11.2016'!J21)</f>
        <v>93.4</v>
      </c>
      <c r="K21" s="22">
        <v>0</v>
      </c>
      <c r="L21" s="5" t="s">
        <v>253</v>
      </c>
      <c r="M21" s="72"/>
      <c r="O21" s="61"/>
      <c r="P21" s="48"/>
    </row>
    <row r="22" spans="1:16" s="10" customFormat="1" ht="12" customHeight="1">
      <c r="A22" s="7">
        <v>15</v>
      </c>
      <c r="B22" s="7" t="s">
        <v>66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f>SUM('на 01.11.2016'!H22)</f>
        <v>7</v>
      </c>
      <c r="I22" s="22">
        <f t="shared" si="0"/>
        <v>104.6</v>
      </c>
      <c r="J22" s="7">
        <f>SUM('на 01.11.2016'!J22)</f>
        <v>104.6</v>
      </c>
      <c r="K22" s="22">
        <v>0</v>
      </c>
      <c r="L22" s="5" t="s">
        <v>253</v>
      </c>
      <c r="M22" s="72"/>
      <c r="O22" s="61"/>
      <c r="P22" s="48"/>
    </row>
    <row r="23" spans="1:16" ht="12" customHeight="1">
      <c r="A23" s="7">
        <v>16</v>
      </c>
      <c r="B23" s="7" t="s">
        <v>67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f>SUM('на 01.11.2016'!H23)</f>
        <v>1</v>
      </c>
      <c r="I23" s="22">
        <f t="shared" si="0"/>
        <v>90.8</v>
      </c>
      <c r="J23" s="7">
        <f>SUM('на 01.11.2016'!J23)</f>
        <v>90.8</v>
      </c>
      <c r="K23" s="22">
        <v>0</v>
      </c>
      <c r="L23" s="5" t="s">
        <v>253</v>
      </c>
      <c r="M23" s="72"/>
      <c r="O23" s="61"/>
      <c r="P23" s="48"/>
    </row>
    <row r="24" spans="1:16" ht="12" customHeight="1">
      <c r="A24" s="7">
        <v>17</v>
      </c>
      <c r="B24" s="11" t="s">
        <v>218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f>SUM('на 01.11.2016'!H24)</f>
        <v>3</v>
      </c>
      <c r="I24" s="22">
        <f t="shared" si="0"/>
        <v>184.8</v>
      </c>
      <c r="J24" s="7">
        <f>SUM('на 01.11.2016'!J24)</f>
        <v>184.8</v>
      </c>
      <c r="K24" s="22">
        <v>0</v>
      </c>
      <c r="L24" s="5" t="s">
        <v>253</v>
      </c>
      <c r="M24" s="72"/>
      <c r="O24" s="61"/>
      <c r="P24" s="48"/>
    </row>
    <row r="25" spans="1:16" ht="12" customHeight="1">
      <c r="A25" s="7">
        <v>18</v>
      </c>
      <c r="B25" s="7" t="s">
        <v>68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f>SUM('на 01.11.2016'!H25)</f>
        <v>2</v>
      </c>
      <c r="I25" s="22">
        <f t="shared" si="0"/>
        <v>99.7</v>
      </c>
      <c r="J25" s="7">
        <f>SUM('на 01.11.2016'!J25)</f>
        <v>99.7</v>
      </c>
      <c r="K25" s="22">
        <v>0</v>
      </c>
      <c r="L25" s="5" t="s">
        <v>253</v>
      </c>
      <c r="M25" s="72"/>
      <c r="O25" s="61"/>
      <c r="P25" s="48"/>
    </row>
    <row r="26" spans="1:16" ht="12" customHeight="1">
      <c r="A26" s="7">
        <v>19</v>
      </c>
      <c r="B26" s="7" t="s">
        <v>69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f>SUM('на 01.11.2016'!H26)</f>
        <v>8</v>
      </c>
      <c r="I26" s="22">
        <f t="shared" si="0"/>
        <v>81</v>
      </c>
      <c r="J26" s="7">
        <f>SUM('на 01.11.2016'!J26)</f>
        <v>81</v>
      </c>
      <c r="K26" s="22">
        <v>0</v>
      </c>
      <c r="L26" s="5" t="s">
        <v>253</v>
      </c>
      <c r="M26" s="72"/>
      <c r="O26" s="61"/>
      <c r="P26" s="48"/>
    </row>
    <row r="27" spans="1:16" ht="12" customHeight="1">
      <c r="A27" s="7">
        <v>20</v>
      </c>
      <c r="B27" s="7" t="s">
        <v>70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f>SUM('на 01.11.2016'!H27)</f>
        <v>3</v>
      </c>
      <c r="I27" s="22">
        <f t="shared" si="0"/>
        <v>127.5</v>
      </c>
      <c r="J27" s="7">
        <f>SUM('на 01.11.2016'!J27)</f>
        <v>127.5</v>
      </c>
      <c r="K27" s="22">
        <v>0</v>
      </c>
      <c r="L27" s="5" t="s">
        <v>253</v>
      </c>
      <c r="M27" s="72"/>
      <c r="O27" s="61"/>
      <c r="P27" s="48"/>
    </row>
    <row r="28" spans="1:16" ht="12" customHeight="1">
      <c r="A28" s="7">
        <v>21</v>
      </c>
      <c r="B28" s="7" t="s">
        <v>71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f>SUM('на 01.11.2016'!H28)</f>
        <v>3</v>
      </c>
      <c r="I28" s="22">
        <f t="shared" si="0"/>
        <v>82.6</v>
      </c>
      <c r="J28" s="7">
        <f>SUM('на 01.11.2016'!J28)</f>
        <v>82.6</v>
      </c>
      <c r="K28" s="22">
        <v>0</v>
      </c>
      <c r="L28" s="5" t="s">
        <v>253</v>
      </c>
      <c r="M28" s="72"/>
      <c r="O28" s="61"/>
      <c r="P28" s="48"/>
    </row>
    <row r="29" spans="1:16" ht="12" customHeight="1">
      <c r="A29" s="7">
        <v>22</v>
      </c>
      <c r="B29" s="7" t="s">
        <v>72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f>SUM('на 01.11.2016'!H29)</f>
        <v>1</v>
      </c>
      <c r="I29" s="22">
        <f t="shared" si="0"/>
        <v>81.2</v>
      </c>
      <c r="J29" s="7">
        <f>SUM('на 01.11.2016'!J29)</f>
        <v>81.2</v>
      </c>
      <c r="K29" s="22">
        <v>0</v>
      </c>
      <c r="L29" s="5" t="s">
        <v>253</v>
      </c>
      <c r="M29" s="72"/>
      <c r="O29" s="61"/>
      <c r="P29" s="48"/>
    </row>
    <row r="30" spans="1:16" ht="12" customHeight="1">
      <c r="A30" s="7">
        <v>23</v>
      </c>
      <c r="B30" s="7" t="s">
        <v>73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f>SUM('на 01.11.2016'!H30)</f>
        <v>3</v>
      </c>
      <c r="I30" s="22">
        <f t="shared" si="0"/>
        <v>81.7</v>
      </c>
      <c r="J30" s="7">
        <f>SUM('на 01.11.2016'!J30)</f>
        <v>81.7</v>
      </c>
      <c r="K30" s="22">
        <v>0</v>
      </c>
      <c r="L30" s="5" t="s">
        <v>253</v>
      </c>
      <c r="M30" s="72"/>
      <c r="O30" s="61"/>
      <c r="P30" s="48"/>
    </row>
    <row r="31" spans="1:16" ht="12" customHeight="1">
      <c r="A31" s="7">
        <v>24</v>
      </c>
      <c r="B31" s="7" t="s">
        <v>74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f>SUM('на 01.11.2016'!H31)</f>
        <v>4</v>
      </c>
      <c r="I31" s="22">
        <f t="shared" si="0"/>
        <v>126.1</v>
      </c>
      <c r="J31" s="7">
        <f>SUM('на 01.11.2016'!J31)</f>
        <v>126.1</v>
      </c>
      <c r="K31" s="22">
        <v>0</v>
      </c>
      <c r="L31" s="5" t="s">
        <v>253</v>
      </c>
      <c r="M31" s="72"/>
      <c r="O31" s="61"/>
      <c r="P31" s="48"/>
    </row>
    <row r="32" spans="1:16" ht="12" customHeight="1">
      <c r="A32" s="7">
        <v>25</v>
      </c>
      <c r="B32" s="7" t="s">
        <v>75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f>SUM('на 01.11.2016'!H32)</f>
        <v>43</v>
      </c>
      <c r="I32" s="22">
        <f t="shared" si="0"/>
        <v>1210.4</v>
      </c>
      <c r="J32" s="7">
        <f>SUM('на 01.11.2016'!J32)</f>
        <v>928.1</v>
      </c>
      <c r="K32" s="22">
        <v>282.3</v>
      </c>
      <c r="L32" s="5" t="s">
        <v>253</v>
      </c>
      <c r="M32" s="72"/>
      <c r="O32" s="61"/>
      <c r="P32" s="48"/>
    </row>
    <row r="33" spans="1:16" ht="12" customHeight="1">
      <c r="A33" s="7">
        <v>26</v>
      </c>
      <c r="B33" s="7" t="s">
        <v>76</v>
      </c>
      <c r="C33" s="7">
        <v>1954</v>
      </c>
      <c r="D33" s="7">
        <v>2</v>
      </c>
      <c r="E33" s="7">
        <v>2</v>
      </c>
      <c r="F33" s="7">
        <v>8</v>
      </c>
      <c r="G33" s="7">
        <v>20</v>
      </c>
      <c r="H33" s="7">
        <f>SUM('на 01.11.2016'!H33)</f>
        <v>19</v>
      </c>
      <c r="I33" s="22">
        <f t="shared" si="0"/>
        <v>430.7</v>
      </c>
      <c r="J33" s="7">
        <f>SUM('на 01.11.2016'!J33)</f>
        <v>430.7</v>
      </c>
      <c r="K33" s="22">
        <v>0</v>
      </c>
      <c r="L33" s="5" t="s">
        <v>253</v>
      </c>
      <c r="M33" s="72"/>
      <c r="O33" s="61"/>
      <c r="P33" s="48"/>
    </row>
    <row r="34" spans="1:16" ht="24" customHeight="1">
      <c r="A34" s="7">
        <v>27</v>
      </c>
      <c r="B34" s="7" t="s">
        <v>77</v>
      </c>
      <c r="C34" s="7">
        <v>1984</v>
      </c>
      <c r="D34" s="7">
        <v>5</v>
      </c>
      <c r="E34" s="7">
        <v>6</v>
      </c>
      <c r="F34" s="7">
        <v>150</v>
      </c>
      <c r="G34" s="7">
        <v>167</v>
      </c>
      <c r="H34" s="7">
        <f>SUM('на 01.11.2016'!H34)</f>
        <v>305</v>
      </c>
      <c r="I34" s="22">
        <f t="shared" si="0"/>
        <v>7670.8</v>
      </c>
      <c r="J34" s="7">
        <f>SUM('на 01.11.2016'!J34)</f>
        <v>7346.7</v>
      </c>
      <c r="K34" s="22">
        <v>324.1</v>
      </c>
      <c r="L34" s="35" t="s">
        <v>259</v>
      </c>
      <c r="M34" s="107" t="s">
        <v>290</v>
      </c>
      <c r="O34" s="61"/>
      <c r="P34" s="48"/>
    </row>
    <row r="35" spans="1:16" ht="12" customHeight="1">
      <c r="A35" s="7">
        <v>28</v>
      </c>
      <c r="B35" s="7" t="s">
        <v>284</v>
      </c>
      <c r="C35" s="7">
        <v>2015</v>
      </c>
      <c r="D35" s="7">
        <v>3</v>
      </c>
      <c r="E35" s="7">
        <v>1</v>
      </c>
      <c r="F35" s="7">
        <v>18</v>
      </c>
      <c r="G35" s="7">
        <v>20</v>
      </c>
      <c r="H35" s="7">
        <f>SUM('на 01.11.2016'!H35)</f>
        <v>17</v>
      </c>
      <c r="I35" s="22">
        <f t="shared" si="0"/>
        <v>1031.2</v>
      </c>
      <c r="J35" s="8">
        <f>SUM('на 01.11.2016'!J35)</f>
        <v>641.4</v>
      </c>
      <c r="K35" s="22">
        <v>389.8</v>
      </c>
      <c r="L35" s="35"/>
      <c r="M35" s="108"/>
      <c r="O35" s="61"/>
      <c r="P35" s="48"/>
    </row>
    <row r="36" spans="1:16" ht="12" customHeight="1">
      <c r="A36" s="7">
        <v>29</v>
      </c>
      <c r="B36" s="7" t="s">
        <v>78</v>
      </c>
      <c r="C36" s="7">
        <v>1932</v>
      </c>
      <c r="D36" s="7">
        <v>2</v>
      </c>
      <c r="E36" s="7">
        <v>2</v>
      </c>
      <c r="F36" s="12">
        <v>14</v>
      </c>
      <c r="G36" s="7">
        <v>18</v>
      </c>
      <c r="H36" s="7">
        <f>SUM('на 01.11.2016'!H36)</f>
        <v>31</v>
      </c>
      <c r="I36" s="22">
        <f t="shared" si="0"/>
        <v>413.3</v>
      </c>
      <c r="J36" s="8">
        <f>SUM('на 01.11.2016'!J36)</f>
        <v>413.3</v>
      </c>
      <c r="K36" s="22">
        <v>0</v>
      </c>
      <c r="L36" s="35" t="s">
        <v>261</v>
      </c>
      <c r="M36" s="72" t="s">
        <v>282</v>
      </c>
      <c r="O36" s="61"/>
      <c r="P36" s="48"/>
    </row>
    <row r="37" spans="1:16" ht="12" customHeight="1">
      <c r="A37" s="7">
        <v>30</v>
      </c>
      <c r="B37" s="7" t="s">
        <v>79</v>
      </c>
      <c r="C37" s="7">
        <v>1985</v>
      </c>
      <c r="D37" s="7">
        <v>1</v>
      </c>
      <c r="E37" s="7">
        <v>0</v>
      </c>
      <c r="F37" s="7">
        <v>4</v>
      </c>
      <c r="G37" s="7">
        <v>8</v>
      </c>
      <c r="H37" s="7">
        <f>SUM('на 01.11.2016'!H37)</f>
        <v>10</v>
      </c>
      <c r="I37" s="22">
        <f t="shared" si="0"/>
        <v>177.9</v>
      </c>
      <c r="J37" s="8">
        <f>SUM('на 01.11.2016'!J37)</f>
        <v>177.9</v>
      </c>
      <c r="K37" s="22">
        <v>0</v>
      </c>
      <c r="L37" s="5" t="s">
        <v>253</v>
      </c>
      <c r="M37" s="72"/>
      <c r="O37" s="61"/>
      <c r="P37" s="48"/>
    </row>
    <row r="38" spans="1:16" ht="12" customHeight="1">
      <c r="A38" s="7">
        <v>31</v>
      </c>
      <c r="B38" s="7" t="s">
        <v>80</v>
      </c>
      <c r="C38" s="7" t="s">
        <v>51</v>
      </c>
      <c r="D38" s="7">
        <v>1</v>
      </c>
      <c r="E38" s="7">
        <v>0</v>
      </c>
      <c r="F38" s="7">
        <v>4</v>
      </c>
      <c r="G38" s="7">
        <v>6</v>
      </c>
      <c r="H38" s="7">
        <f>SUM('на 01.11.2016'!H38)</f>
        <v>2</v>
      </c>
      <c r="I38" s="22">
        <f t="shared" si="0"/>
        <v>133</v>
      </c>
      <c r="J38" s="8">
        <f>SUM('на 01.11.2016'!J38)</f>
        <v>133</v>
      </c>
      <c r="K38" s="22">
        <v>0</v>
      </c>
      <c r="L38" s="5" t="s">
        <v>253</v>
      </c>
      <c r="M38" s="72"/>
      <c r="O38" s="61"/>
      <c r="P38" s="48"/>
    </row>
    <row r="39" spans="1:16" ht="12" customHeight="1">
      <c r="A39" s="7">
        <v>32</v>
      </c>
      <c r="B39" s="7" t="s">
        <v>81</v>
      </c>
      <c r="C39" s="7">
        <v>1930</v>
      </c>
      <c r="D39" s="7">
        <v>3</v>
      </c>
      <c r="E39" s="7">
        <v>2</v>
      </c>
      <c r="F39" s="7">
        <v>18</v>
      </c>
      <c r="G39" s="7">
        <v>30</v>
      </c>
      <c r="H39" s="7">
        <f>SUM('на 01.11.2016'!H39)</f>
        <v>35</v>
      </c>
      <c r="I39" s="22">
        <f t="shared" si="0"/>
        <v>712.6</v>
      </c>
      <c r="J39" s="8">
        <f>SUM('на 01.11.2016'!J39)</f>
        <v>712.6</v>
      </c>
      <c r="K39" s="22">
        <v>0</v>
      </c>
      <c r="L39" s="5" t="s">
        <v>253</v>
      </c>
      <c r="M39" s="72"/>
      <c r="O39" s="61"/>
      <c r="P39" s="48"/>
    </row>
    <row r="40" spans="1:16" ht="12" customHeight="1">
      <c r="A40" s="7">
        <v>33</v>
      </c>
      <c r="B40" s="7" t="s">
        <v>222</v>
      </c>
      <c r="C40" s="7">
        <v>1882</v>
      </c>
      <c r="D40" s="7">
        <v>3</v>
      </c>
      <c r="E40" s="7">
        <v>4</v>
      </c>
      <c r="F40" s="7">
        <v>24</v>
      </c>
      <c r="G40" s="7">
        <v>52</v>
      </c>
      <c r="H40" s="7">
        <f>SUM('на 01.11.2016'!H40)</f>
        <v>82</v>
      </c>
      <c r="I40" s="22">
        <f t="shared" si="0"/>
        <v>3640.8999999999996</v>
      </c>
      <c r="J40" s="8">
        <f>SUM('на 01.11.2016'!J40)</f>
        <v>1930.6</v>
      </c>
      <c r="K40" s="22">
        <v>1710.3</v>
      </c>
      <c r="L40" s="5" t="s">
        <v>253</v>
      </c>
      <c r="M40" s="72"/>
      <c r="O40" s="61"/>
      <c r="P40" s="48"/>
    </row>
    <row r="41" spans="1:16" ht="12" customHeight="1">
      <c r="A41" s="7">
        <v>34</v>
      </c>
      <c r="B41" s="7" t="s">
        <v>82</v>
      </c>
      <c r="C41" s="7">
        <v>1956</v>
      </c>
      <c r="D41" s="7">
        <v>2</v>
      </c>
      <c r="E41" s="7">
        <v>2</v>
      </c>
      <c r="F41" s="7">
        <v>8</v>
      </c>
      <c r="G41" s="7">
        <v>28</v>
      </c>
      <c r="H41" s="7">
        <f>SUM('на 01.11.2016'!H41)</f>
        <v>22</v>
      </c>
      <c r="I41" s="22">
        <f t="shared" si="0"/>
        <v>568.9</v>
      </c>
      <c r="J41" s="8">
        <f>SUM('на 01.11.2016'!J41)</f>
        <v>568.9</v>
      </c>
      <c r="K41" s="22">
        <v>0</v>
      </c>
      <c r="L41" s="5" t="s">
        <v>253</v>
      </c>
      <c r="M41" s="72"/>
      <c r="O41" s="61"/>
      <c r="P41" s="48"/>
    </row>
    <row r="42" spans="1:16" ht="12" customHeight="1">
      <c r="A42" s="7">
        <v>35</v>
      </c>
      <c r="B42" s="7" t="s">
        <v>83</v>
      </c>
      <c r="C42" s="7" t="s">
        <v>51</v>
      </c>
      <c r="D42" s="7">
        <v>2</v>
      </c>
      <c r="E42" s="7">
        <v>2</v>
      </c>
      <c r="F42" s="7">
        <v>12</v>
      </c>
      <c r="G42" s="7">
        <v>20</v>
      </c>
      <c r="H42" s="7">
        <f>SUM('на 01.11.2016'!H42)</f>
        <v>21</v>
      </c>
      <c r="I42" s="22">
        <f t="shared" si="0"/>
        <v>430.7</v>
      </c>
      <c r="J42" s="8">
        <f>SUM('на 01.11.2016'!J42)</f>
        <v>430.7</v>
      </c>
      <c r="K42" s="22">
        <v>0</v>
      </c>
      <c r="L42" s="5" t="s">
        <v>253</v>
      </c>
      <c r="M42" s="72"/>
      <c r="O42" s="61"/>
      <c r="P42" s="48"/>
    </row>
    <row r="43" spans="1:16" ht="12" customHeight="1">
      <c r="A43" s="7">
        <v>36</v>
      </c>
      <c r="B43" s="7" t="s">
        <v>84</v>
      </c>
      <c r="C43" s="7" t="s">
        <v>51</v>
      </c>
      <c r="D43" s="7">
        <v>2</v>
      </c>
      <c r="E43" s="7">
        <v>1</v>
      </c>
      <c r="F43" s="7">
        <v>4</v>
      </c>
      <c r="G43" s="7">
        <v>8</v>
      </c>
      <c r="H43" s="7">
        <f>SUM('на 01.11.2016'!H43)</f>
        <v>12</v>
      </c>
      <c r="I43" s="22">
        <f t="shared" si="0"/>
        <v>216.49</v>
      </c>
      <c r="J43" s="8">
        <f>SUM('на 01.11.2016'!J43)</f>
        <v>216.49</v>
      </c>
      <c r="K43" s="22">
        <v>0</v>
      </c>
      <c r="L43" s="5" t="s">
        <v>253</v>
      </c>
      <c r="M43" s="72"/>
      <c r="O43" s="61"/>
      <c r="P43" s="48"/>
    </row>
    <row r="44" spans="1:16" ht="12" customHeight="1">
      <c r="A44" s="7">
        <v>37</v>
      </c>
      <c r="B44" s="7" t="s">
        <v>85</v>
      </c>
      <c r="C44" s="7">
        <v>1932</v>
      </c>
      <c r="D44" s="7">
        <v>2</v>
      </c>
      <c r="E44" s="7">
        <v>2</v>
      </c>
      <c r="F44" s="7">
        <v>12</v>
      </c>
      <c r="G44" s="7">
        <v>20</v>
      </c>
      <c r="H44" s="7">
        <f>SUM('на 01.11.2016'!H44)</f>
        <v>25</v>
      </c>
      <c r="I44" s="22">
        <f t="shared" si="0"/>
        <v>438.3</v>
      </c>
      <c r="J44" s="8">
        <f>SUM('на 01.11.2016'!J44)</f>
        <v>438.3</v>
      </c>
      <c r="K44" s="22">
        <v>0</v>
      </c>
      <c r="L44" s="5" t="s">
        <v>253</v>
      </c>
      <c r="M44" s="72"/>
      <c r="O44" s="61"/>
      <c r="P44" s="48"/>
    </row>
    <row r="45" spans="1:16" ht="12" customHeight="1">
      <c r="A45" s="7">
        <v>38</v>
      </c>
      <c r="B45" s="7" t="s">
        <v>86</v>
      </c>
      <c r="C45" s="7" t="s">
        <v>51</v>
      </c>
      <c r="D45" s="7">
        <v>2</v>
      </c>
      <c r="E45" s="7">
        <v>2</v>
      </c>
      <c r="F45" s="7">
        <v>4</v>
      </c>
      <c r="G45" s="7">
        <v>9</v>
      </c>
      <c r="H45" s="7">
        <f>SUM('на 01.11.2016'!H45)</f>
        <v>2</v>
      </c>
      <c r="I45" s="22">
        <f t="shared" si="0"/>
        <v>247.9</v>
      </c>
      <c r="J45" s="8">
        <f>SUM('на 01.11.2016'!J45)</f>
        <v>247.9</v>
      </c>
      <c r="K45" s="22">
        <v>0</v>
      </c>
      <c r="L45" s="5" t="s">
        <v>253</v>
      </c>
      <c r="M45" s="72"/>
      <c r="O45" s="61"/>
      <c r="P45" s="48"/>
    </row>
    <row r="46" spans="1:16" ht="12" customHeight="1">
      <c r="A46" s="7">
        <v>39</v>
      </c>
      <c r="B46" s="7" t="s">
        <v>87</v>
      </c>
      <c r="C46" s="7">
        <v>1932</v>
      </c>
      <c r="D46" s="7">
        <v>2</v>
      </c>
      <c r="E46" s="7">
        <v>1</v>
      </c>
      <c r="F46" s="7">
        <v>12</v>
      </c>
      <c r="G46" s="7">
        <v>20</v>
      </c>
      <c r="H46" s="7">
        <f>SUM('на 01.11.2016'!H46)</f>
        <v>20</v>
      </c>
      <c r="I46" s="22">
        <f t="shared" si="0"/>
        <v>426.6</v>
      </c>
      <c r="J46" s="8">
        <f>SUM('на 01.11.2016'!J46)</f>
        <v>426.6</v>
      </c>
      <c r="K46" s="22">
        <v>0</v>
      </c>
      <c r="L46" s="5" t="s">
        <v>253</v>
      </c>
      <c r="M46" s="72"/>
      <c r="O46" s="61"/>
      <c r="P46" s="48"/>
    </row>
    <row r="47" spans="1:16" ht="12" customHeight="1">
      <c r="A47" s="7">
        <v>40</v>
      </c>
      <c r="B47" s="7" t="s">
        <v>88</v>
      </c>
      <c r="C47" s="7" t="s">
        <v>51</v>
      </c>
      <c r="D47" s="7">
        <v>3</v>
      </c>
      <c r="E47" s="7">
        <v>2</v>
      </c>
      <c r="F47" s="7">
        <v>26</v>
      </c>
      <c r="G47" s="7">
        <v>31</v>
      </c>
      <c r="H47" s="7">
        <f>SUM('на 01.11.2016'!H47)</f>
        <v>53</v>
      </c>
      <c r="I47" s="22">
        <f t="shared" si="0"/>
        <v>799.6</v>
      </c>
      <c r="J47" s="8">
        <f>SUM('на 01.11.2016'!J47)</f>
        <v>799.6</v>
      </c>
      <c r="K47" s="22">
        <v>0</v>
      </c>
      <c r="L47" s="5" t="s">
        <v>253</v>
      </c>
      <c r="M47" s="72"/>
      <c r="O47" s="61"/>
      <c r="P47" s="48"/>
    </row>
    <row r="48" spans="1:16" ht="12" customHeight="1">
      <c r="A48" s="7">
        <v>41</v>
      </c>
      <c r="B48" s="7" t="s">
        <v>89</v>
      </c>
      <c r="C48" s="7">
        <v>1935</v>
      </c>
      <c r="D48" s="7">
        <v>2</v>
      </c>
      <c r="E48" s="7">
        <v>2</v>
      </c>
      <c r="F48" s="7">
        <v>12</v>
      </c>
      <c r="G48" s="7">
        <v>20</v>
      </c>
      <c r="H48" s="7">
        <f>SUM('на 01.11.2016'!H48)</f>
        <v>29</v>
      </c>
      <c r="I48" s="22">
        <f t="shared" si="0"/>
        <v>432.5</v>
      </c>
      <c r="J48" s="8">
        <f>SUM('на 01.11.2016'!J48)</f>
        <v>432.5</v>
      </c>
      <c r="K48" s="22">
        <v>0</v>
      </c>
      <c r="L48" s="5" t="s">
        <v>253</v>
      </c>
      <c r="M48" s="72"/>
      <c r="O48" s="61"/>
      <c r="P48" s="48"/>
    </row>
    <row r="49" spans="1:16" ht="12" customHeight="1">
      <c r="A49" s="7">
        <v>42</v>
      </c>
      <c r="B49" s="7" t="s">
        <v>90</v>
      </c>
      <c r="C49" s="7">
        <v>1883</v>
      </c>
      <c r="D49" s="7">
        <v>2</v>
      </c>
      <c r="E49" s="7">
        <v>2</v>
      </c>
      <c r="F49" s="7">
        <v>10</v>
      </c>
      <c r="G49" s="7">
        <v>19</v>
      </c>
      <c r="H49" s="7">
        <f>SUM('на 01.11.2016'!H49)</f>
        <v>22</v>
      </c>
      <c r="I49" s="22">
        <f t="shared" si="0"/>
        <v>423.3</v>
      </c>
      <c r="J49" s="8">
        <f>SUM('на 01.11.2016'!J49)</f>
        <v>423.3</v>
      </c>
      <c r="K49" s="22">
        <v>0</v>
      </c>
      <c r="L49" s="5" t="s">
        <v>253</v>
      </c>
      <c r="M49" s="72"/>
      <c r="O49" s="61"/>
      <c r="P49" s="48"/>
    </row>
    <row r="50" spans="1:16" ht="12" customHeight="1">
      <c r="A50" s="7">
        <v>43</v>
      </c>
      <c r="B50" s="7" t="s">
        <v>91</v>
      </c>
      <c r="C50" s="7" t="s">
        <v>51</v>
      </c>
      <c r="D50" s="7">
        <v>2</v>
      </c>
      <c r="E50" s="7">
        <v>2</v>
      </c>
      <c r="F50" s="7">
        <v>12</v>
      </c>
      <c r="G50" s="7">
        <v>20</v>
      </c>
      <c r="H50" s="7">
        <f>SUM('на 01.11.2016'!H50)</f>
        <v>27</v>
      </c>
      <c r="I50" s="22">
        <f t="shared" si="0"/>
        <v>429.1</v>
      </c>
      <c r="J50" s="8">
        <f>SUM('на 01.11.2016'!J50)</f>
        <v>429.1</v>
      </c>
      <c r="K50" s="22">
        <v>0</v>
      </c>
      <c r="L50" s="5" t="s">
        <v>253</v>
      </c>
      <c r="M50" s="72"/>
      <c r="O50" s="61"/>
      <c r="P50" s="48"/>
    </row>
    <row r="51" spans="1:16" ht="12" customHeight="1">
      <c r="A51" s="7">
        <v>44</v>
      </c>
      <c r="B51" s="7" t="s">
        <v>92</v>
      </c>
      <c r="C51" s="7">
        <v>1934</v>
      </c>
      <c r="D51" s="7">
        <v>2</v>
      </c>
      <c r="E51" s="7">
        <v>2</v>
      </c>
      <c r="F51" s="7">
        <v>12</v>
      </c>
      <c r="G51" s="7">
        <v>20</v>
      </c>
      <c r="H51" s="7">
        <f>SUM('на 01.11.2016'!H51)</f>
        <v>21</v>
      </c>
      <c r="I51" s="22">
        <f t="shared" si="0"/>
        <v>425</v>
      </c>
      <c r="J51" s="8">
        <f>SUM('на 01.11.2016'!J51)</f>
        <v>425</v>
      </c>
      <c r="K51" s="22">
        <v>0</v>
      </c>
      <c r="L51" s="5" t="s">
        <v>253</v>
      </c>
      <c r="M51" s="72"/>
      <c r="O51" s="61"/>
      <c r="P51" s="48"/>
    </row>
    <row r="52" spans="1:16" ht="12" customHeight="1">
      <c r="A52" s="7">
        <v>45</v>
      </c>
      <c r="B52" s="7" t="s">
        <v>93</v>
      </c>
      <c r="C52" s="7">
        <v>1950</v>
      </c>
      <c r="D52" s="7">
        <v>2</v>
      </c>
      <c r="E52" s="7">
        <v>2</v>
      </c>
      <c r="F52" s="7">
        <v>12</v>
      </c>
      <c r="G52" s="7">
        <v>20</v>
      </c>
      <c r="H52" s="7">
        <f>SUM('на 01.11.2016'!H52)</f>
        <v>22</v>
      </c>
      <c r="I52" s="22">
        <f t="shared" si="0"/>
        <v>429.1</v>
      </c>
      <c r="J52" s="8">
        <f>SUM('на 01.11.2016'!J52)</f>
        <v>429.1</v>
      </c>
      <c r="K52" s="22">
        <v>0</v>
      </c>
      <c r="L52" s="5" t="s">
        <v>253</v>
      </c>
      <c r="M52" s="72"/>
      <c r="O52" s="61"/>
      <c r="P52" s="48"/>
    </row>
    <row r="53" spans="1:16" ht="12" customHeight="1">
      <c r="A53" s="7">
        <v>46</v>
      </c>
      <c r="B53" s="7" t="s">
        <v>94</v>
      </c>
      <c r="C53" s="7" t="s">
        <v>51</v>
      </c>
      <c r="D53" s="7">
        <v>2</v>
      </c>
      <c r="E53" s="7">
        <v>0</v>
      </c>
      <c r="F53" s="7">
        <v>12</v>
      </c>
      <c r="G53" s="7">
        <v>20</v>
      </c>
      <c r="H53" s="7">
        <f>SUM('на 01.11.2016'!H53)</f>
        <v>20</v>
      </c>
      <c r="I53" s="22">
        <f t="shared" si="0"/>
        <v>436.3</v>
      </c>
      <c r="J53" s="8">
        <f>SUM('на 01.11.2016'!J53)</f>
        <v>436.3</v>
      </c>
      <c r="K53" s="22">
        <v>0</v>
      </c>
      <c r="L53" s="5" t="s">
        <v>253</v>
      </c>
      <c r="M53" s="72"/>
      <c r="O53" s="61"/>
      <c r="P53" s="48"/>
    </row>
    <row r="54" spans="1:16" ht="12" customHeight="1">
      <c r="A54" s="7">
        <v>47</v>
      </c>
      <c r="B54" s="7" t="s">
        <v>95</v>
      </c>
      <c r="C54" s="7">
        <v>1962</v>
      </c>
      <c r="D54" s="7">
        <v>2</v>
      </c>
      <c r="E54" s="7">
        <v>1</v>
      </c>
      <c r="F54" s="7">
        <v>8</v>
      </c>
      <c r="G54" s="7">
        <v>9</v>
      </c>
      <c r="H54" s="7">
        <f>SUM('на 01.11.2016'!H54)</f>
        <v>12</v>
      </c>
      <c r="I54" s="22">
        <f t="shared" si="0"/>
        <v>224</v>
      </c>
      <c r="J54" s="8">
        <f>SUM('на 01.11.2016'!J54)</f>
        <v>224</v>
      </c>
      <c r="K54" s="22">
        <v>0</v>
      </c>
      <c r="L54" s="5" t="s">
        <v>253</v>
      </c>
      <c r="M54" s="72"/>
      <c r="O54" s="61"/>
      <c r="P54" s="48"/>
    </row>
    <row r="55" spans="1:16" ht="12" customHeight="1">
      <c r="A55" s="7">
        <v>48</v>
      </c>
      <c r="B55" s="7" t="s">
        <v>96</v>
      </c>
      <c r="C55" s="7">
        <v>1959</v>
      </c>
      <c r="D55" s="7">
        <v>2</v>
      </c>
      <c r="E55" s="7">
        <v>2</v>
      </c>
      <c r="F55" s="7">
        <v>16</v>
      </c>
      <c r="G55" s="7">
        <v>24</v>
      </c>
      <c r="H55" s="7">
        <f>SUM('на 01.11.2016'!H55)</f>
        <v>26</v>
      </c>
      <c r="I55" s="22">
        <f t="shared" si="0"/>
        <v>562</v>
      </c>
      <c r="J55" s="8">
        <f>SUM('на 01.11.2016'!J55)</f>
        <v>562</v>
      </c>
      <c r="K55" s="22">
        <v>0</v>
      </c>
      <c r="L55" s="5" t="s">
        <v>253</v>
      </c>
      <c r="M55" s="72"/>
      <c r="O55" s="61"/>
      <c r="P55" s="48"/>
    </row>
    <row r="56" spans="1:16" ht="12" customHeight="1">
      <c r="A56" s="7">
        <v>49</v>
      </c>
      <c r="B56" s="7" t="s">
        <v>97</v>
      </c>
      <c r="C56" s="7">
        <v>1960</v>
      </c>
      <c r="D56" s="7">
        <v>2</v>
      </c>
      <c r="E56" s="7">
        <v>2</v>
      </c>
      <c r="F56" s="7">
        <v>16</v>
      </c>
      <c r="G56" s="7">
        <v>24</v>
      </c>
      <c r="H56" s="7">
        <f>SUM('на 01.11.2016'!H56)</f>
        <v>25</v>
      </c>
      <c r="I56" s="22">
        <f t="shared" si="0"/>
        <v>571.6</v>
      </c>
      <c r="J56" s="8">
        <f>SUM('на 01.11.2016'!J56)</f>
        <v>571.6</v>
      </c>
      <c r="K56" s="22">
        <v>0</v>
      </c>
      <c r="L56" s="5" t="s">
        <v>253</v>
      </c>
      <c r="M56" s="72"/>
      <c r="O56" s="61"/>
      <c r="P56" s="48"/>
    </row>
    <row r="57" spans="1:16" ht="12" customHeight="1">
      <c r="A57" s="7">
        <v>50</v>
      </c>
      <c r="B57" s="7" t="s">
        <v>98</v>
      </c>
      <c r="C57" s="7">
        <v>1959</v>
      </c>
      <c r="D57" s="7">
        <v>2</v>
      </c>
      <c r="E57" s="13">
        <v>7</v>
      </c>
      <c r="F57" s="7">
        <v>16</v>
      </c>
      <c r="G57" s="12">
        <v>24</v>
      </c>
      <c r="H57" s="7">
        <f>SUM('на 01.11.2016'!H57)</f>
        <v>34</v>
      </c>
      <c r="I57" s="22">
        <f t="shared" si="0"/>
        <v>559.9</v>
      </c>
      <c r="J57" s="8">
        <f>SUM('на 01.11.2016'!J57)</f>
        <v>559.9</v>
      </c>
      <c r="K57" s="22">
        <v>0</v>
      </c>
      <c r="L57" s="5" t="s">
        <v>253</v>
      </c>
      <c r="M57" s="72"/>
      <c r="O57" s="61"/>
      <c r="P57" s="48"/>
    </row>
    <row r="58" spans="1:16" ht="12" customHeight="1">
      <c r="A58" s="7">
        <v>51</v>
      </c>
      <c r="B58" s="7" t="s">
        <v>99</v>
      </c>
      <c r="C58" s="7">
        <v>1960</v>
      </c>
      <c r="D58" s="7">
        <v>2</v>
      </c>
      <c r="E58" s="7">
        <v>2</v>
      </c>
      <c r="F58" s="7">
        <v>16</v>
      </c>
      <c r="G58" s="12">
        <v>24</v>
      </c>
      <c r="H58" s="7">
        <f>SUM('на 01.11.2016'!H58)</f>
        <v>21</v>
      </c>
      <c r="I58" s="22">
        <f t="shared" si="0"/>
        <v>561.3</v>
      </c>
      <c r="J58" s="8">
        <f>SUM('на 01.11.2016'!J58)</f>
        <v>561.3</v>
      </c>
      <c r="K58" s="22">
        <v>0</v>
      </c>
      <c r="L58" s="5" t="s">
        <v>253</v>
      </c>
      <c r="M58" s="72"/>
      <c r="O58" s="61"/>
      <c r="P58" s="48"/>
    </row>
    <row r="59" spans="1:16" ht="12" customHeight="1">
      <c r="A59" s="7">
        <v>52</v>
      </c>
      <c r="B59" s="7" t="s">
        <v>100</v>
      </c>
      <c r="C59" s="7">
        <v>1958</v>
      </c>
      <c r="D59" s="7">
        <v>2</v>
      </c>
      <c r="E59" s="7">
        <v>2</v>
      </c>
      <c r="F59" s="7">
        <v>16</v>
      </c>
      <c r="G59" s="7">
        <v>24</v>
      </c>
      <c r="H59" s="7">
        <f>SUM('на 01.11.2016'!H59)</f>
        <v>22</v>
      </c>
      <c r="I59" s="22">
        <f t="shared" si="0"/>
        <v>557.8</v>
      </c>
      <c r="J59" s="8">
        <f>SUM('на 01.11.2016'!J59)</f>
        <v>557.8</v>
      </c>
      <c r="K59" s="22">
        <v>0</v>
      </c>
      <c r="L59" s="5" t="s">
        <v>253</v>
      </c>
      <c r="M59" s="72" t="s">
        <v>282</v>
      </c>
      <c r="O59" s="61"/>
      <c r="P59" s="48"/>
    </row>
    <row r="60" spans="1:16" ht="12" customHeight="1">
      <c r="A60" s="7">
        <v>53</v>
      </c>
      <c r="B60" s="7" t="s">
        <v>101</v>
      </c>
      <c r="C60" s="7">
        <v>1959</v>
      </c>
      <c r="D60" s="7">
        <v>2</v>
      </c>
      <c r="E60" s="7">
        <v>1</v>
      </c>
      <c r="F60" s="12">
        <v>8</v>
      </c>
      <c r="G60" s="7">
        <v>12</v>
      </c>
      <c r="H60" s="7">
        <f>SUM('на 01.11.2016'!H60)</f>
        <v>18</v>
      </c>
      <c r="I60" s="22">
        <f t="shared" si="0"/>
        <v>274.3</v>
      </c>
      <c r="J60" s="8">
        <f>SUM('на 01.11.2016'!J60)</f>
        <v>274.3</v>
      </c>
      <c r="K60" s="22">
        <v>0</v>
      </c>
      <c r="L60" s="5" t="s">
        <v>253</v>
      </c>
      <c r="M60" s="72"/>
      <c r="O60" s="61"/>
      <c r="P60" s="48"/>
    </row>
    <row r="61" spans="1:16" ht="12" customHeight="1">
      <c r="A61" s="7">
        <v>54</v>
      </c>
      <c r="B61" s="7" t="s">
        <v>102</v>
      </c>
      <c r="C61" s="7">
        <v>1958</v>
      </c>
      <c r="D61" s="7">
        <v>2</v>
      </c>
      <c r="E61" s="7">
        <v>2</v>
      </c>
      <c r="F61" s="12">
        <v>16</v>
      </c>
      <c r="G61" s="7">
        <v>24</v>
      </c>
      <c r="H61" s="7">
        <f>SUM('на 01.11.2016'!H61)</f>
        <v>27</v>
      </c>
      <c r="I61" s="22">
        <f t="shared" si="0"/>
        <v>555.9</v>
      </c>
      <c r="J61" s="8">
        <f>SUM('на 01.11.2016'!J61)</f>
        <v>555.9</v>
      </c>
      <c r="K61" s="22">
        <v>0</v>
      </c>
      <c r="L61" s="5" t="s">
        <v>253</v>
      </c>
      <c r="M61" s="72"/>
      <c r="O61" s="61"/>
      <c r="P61" s="48"/>
    </row>
    <row r="62" spans="1:16" ht="12" customHeight="1">
      <c r="A62" s="7">
        <v>55</v>
      </c>
      <c r="B62" s="7" t="s">
        <v>217</v>
      </c>
      <c r="C62" s="7">
        <v>1960</v>
      </c>
      <c r="D62" s="7">
        <v>1</v>
      </c>
      <c r="E62" s="7">
        <v>0</v>
      </c>
      <c r="F62" s="12">
        <v>4</v>
      </c>
      <c r="G62" s="7">
        <v>5</v>
      </c>
      <c r="H62" s="7">
        <f>SUM('на 01.11.2016'!H62)</f>
        <v>9</v>
      </c>
      <c r="I62" s="22">
        <f t="shared" si="0"/>
        <v>130</v>
      </c>
      <c r="J62" s="8">
        <f>SUM('на 01.11.2016'!J62)</f>
        <v>130</v>
      </c>
      <c r="K62" s="22">
        <v>0</v>
      </c>
      <c r="L62" s="5" t="s">
        <v>253</v>
      </c>
      <c r="M62" s="72"/>
      <c r="O62" s="61"/>
      <c r="P62" s="48"/>
    </row>
    <row r="63" spans="1:16" ht="12" customHeight="1">
      <c r="A63" s="7">
        <v>56</v>
      </c>
      <c r="B63" s="7" t="s">
        <v>103</v>
      </c>
      <c r="C63" s="7">
        <v>1963</v>
      </c>
      <c r="D63" s="7">
        <v>3</v>
      </c>
      <c r="E63" s="7">
        <v>3</v>
      </c>
      <c r="F63" s="7">
        <v>36</v>
      </c>
      <c r="G63" s="7">
        <v>69</v>
      </c>
      <c r="H63" s="7">
        <f>SUM('на 01.11.2016'!H63)</f>
        <v>69</v>
      </c>
      <c r="I63" s="22">
        <f t="shared" si="0"/>
        <v>1532.8</v>
      </c>
      <c r="J63" s="8">
        <f>SUM('на 01.11.2016'!J63)</f>
        <v>1532.8</v>
      </c>
      <c r="K63" s="22">
        <v>0</v>
      </c>
      <c r="L63" s="5" t="s">
        <v>253</v>
      </c>
      <c r="M63" s="72"/>
      <c r="O63" s="61"/>
      <c r="P63" s="48"/>
    </row>
    <row r="64" spans="1:16" ht="12" customHeight="1">
      <c r="A64" s="7">
        <v>57</v>
      </c>
      <c r="B64" s="7" t="s">
        <v>104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7">
        <f>SUM('на 01.11.2016'!H64)</f>
        <v>49</v>
      </c>
      <c r="I64" s="22">
        <f t="shared" si="0"/>
        <v>1547.5</v>
      </c>
      <c r="J64" s="8">
        <f>SUM('на 01.11.2016'!J64)</f>
        <v>1504.5</v>
      </c>
      <c r="K64" s="22">
        <v>43</v>
      </c>
      <c r="L64" s="5" t="s">
        <v>253</v>
      </c>
      <c r="M64" s="72"/>
      <c r="O64" s="61"/>
      <c r="P64" s="48"/>
    </row>
    <row r="65" spans="1:16" ht="12" customHeight="1">
      <c r="A65" s="7">
        <v>58</v>
      </c>
      <c r="B65" s="7" t="s">
        <v>105</v>
      </c>
      <c r="C65" s="7">
        <v>1827</v>
      </c>
      <c r="D65" s="7">
        <v>1</v>
      </c>
      <c r="E65" s="7">
        <v>0</v>
      </c>
      <c r="F65" s="7">
        <v>3</v>
      </c>
      <c r="G65" s="7">
        <v>9</v>
      </c>
      <c r="H65" s="7">
        <f>SUM('на 01.11.2016'!H65)</f>
        <v>8</v>
      </c>
      <c r="I65" s="22">
        <f t="shared" si="0"/>
        <v>186.2</v>
      </c>
      <c r="J65" s="8">
        <f>SUM('на 01.11.2016'!J65)</f>
        <v>186.2</v>
      </c>
      <c r="K65" s="22">
        <v>0</v>
      </c>
      <c r="L65" s="5" t="s">
        <v>253</v>
      </c>
      <c r="M65" s="72"/>
      <c r="O65" s="61"/>
      <c r="P65" s="48"/>
    </row>
    <row r="66" spans="1:16" ht="12" customHeight="1">
      <c r="A66" s="5">
        <v>59</v>
      </c>
      <c r="B66" s="7" t="s">
        <v>106</v>
      </c>
      <c r="C66" s="7">
        <v>1968</v>
      </c>
      <c r="D66" s="12">
        <v>1</v>
      </c>
      <c r="E66" s="7">
        <v>0</v>
      </c>
      <c r="F66" s="7">
        <v>4</v>
      </c>
      <c r="G66" s="7">
        <v>8</v>
      </c>
      <c r="H66" s="7">
        <f>SUM('на 01.11.2016'!H66)</f>
        <v>10</v>
      </c>
      <c r="I66" s="22">
        <f t="shared" si="0"/>
        <v>180.7</v>
      </c>
      <c r="J66" s="8">
        <f>SUM('на 01.11.2016'!J66)</f>
        <v>180.7</v>
      </c>
      <c r="K66" s="22">
        <v>0</v>
      </c>
      <c r="L66" s="5" t="s">
        <v>253</v>
      </c>
      <c r="M66" s="72"/>
      <c r="O66" s="61"/>
      <c r="P66" s="48"/>
    </row>
    <row r="67" spans="1:16" ht="12" customHeight="1">
      <c r="A67" s="7">
        <v>60</v>
      </c>
      <c r="B67" s="7" t="s">
        <v>107</v>
      </c>
      <c r="C67" s="7" t="s">
        <v>51</v>
      </c>
      <c r="D67" s="7">
        <v>2</v>
      </c>
      <c r="E67" s="7">
        <v>1</v>
      </c>
      <c r="F67" s="7">
        <v>4</v>
      </c>
      <c r="G67" s="7">
        <v>8</v>
      </c>
      <c r="H67" s="7">
        <f>SUM('на 01.11.2016'!H67)</f>
        <v>7</v>
      </c>
      <c r="I67" s="22">
        <f t="shared" si="0"/>
        <v>213</v>
      </c>
      <c r="J67" s="8">
        <f>SUM('на 01.11.2016'!J67)</f>
        <v>213</v>
      </c>
      <c r="K67" s="22">
        <v>0</v>
      </c>
      <c r="L67" s="5" t="s">
        <v>253</v>
      </c>
      <c r="M67" s="72"/>
      <c r="O67" s="61"/>
      <c r="P67" s="48"/>
    </row>
    <row r="68" spans="1:16" ht="12" customHeight="1">
      <c r="A68" s="7">
        <v>61</v>
      </c>
      <c r="B68" s="7" t="s">
        <v>108</v>
      </c>
      <c r="C68" s="7" t="s">
        <v>51</v>
      </c>
      <c r="D68" s="7">
        <v>1</v>
      </c>
      <c r="E68" s="7">
        <v>2</v>
      </c>
      <c r="F68" s="7">
        <v>5</v>
      </c>
      <c r="G68" s="7">
        <v>6</v>
      </c>
      <c r="H68" s="7">
        <f>SUM('на 01.11.2016'!H68)</f>
        <v>13</v>
      </c>
      <c r="I68" s="22">
        <f t="shared" si="0"/>
        <v>151.6</v>
      </c>
      <c r="J68" s="8">
        <f>SUM('на 01.11.2016'!J68)</f>
        <v>151.6</v>
      </c>
      <c r="K68" s="22">
        <v>0</v>
      </c>
      <c r="L68" s="5" t="s">
        <v>253</v>
      </c>
      <c r="M68" s="72"/>
      <c r="O68" s="61"/>
      <c r="P68" s="48"/>
    </row>
    <row r="69" spans="1:16" ht="12" customHeight="1">
      <c r="A69" s="7">
        <v>62</v>
      </c>
      <c r="B69" s="7" t="s">
        <v>109</v>
      </c>
      <c r="C69" s="7">
        <v>1929</v>
      </c>
      <c r="D69" s="7">
        <v>2</v>
      </c>
      <c r="E69" s="7">
        <v>2</v>
      </c>
      <c r="F69" s="7">
        <v>8</v>
      </c>
      <c r="G69" s="7">
        <v>16</v>
      </c>
      <c r="H69" s="7">
        <f>SUM('на 01.11.2016'!H69)</f>
        <v>20</v>
      </c>
      <c r="I69" s="22">
        <f t="shared" si="0"/>
        <v>298.9</v>
      </c>
      <c r="J69" s="8">
        <f>SUM('на 01.11.2016'!J69)</f>
        <v>298.9</v>
      </c>
      <c r="K69" s="22">
        <v>0</v>
      </c>
      <c r="L69" s="5" t="s">
        <v>253</v>
      </c>
      <c r="M69" s="72"/>
      <c r="O69" s="61"/>
      <c r="P69" s="48"/>
    </row>
    <row r="70" spans="1:16" ht="12" customHeight="1">
      <c r="A70" s="7">
        <v>63</v>
      </c>
      <c r="B70" s="7" t="s">
        <v>110</v>
      </c>
      <c r="C70" s="7">
        <v>1929</v>
      </c>
      <c r="D70" s="7">
        <v>2</v>
      </c>
      <c r="E70" s="7">
        <v>2</v>
      </c>
      <c r="F70" s="7">
        <v>8</v>
      </c>
      <c r="G70" s="7">
        <v>16</v>
      </c>
      <c r="H70" s="7">
        <f>SUM('на 01.11.2016'!H70)</f>
        <v>7</v>
      </c>
      <c r="I70" s="22">
        <f t="shared" si="0"/>
        <v>301.5</v>
      </c>
      <c r="J70" s="8">
        <f>SUM('на 01.11.2016'!J70)</f>
        <v>301.5</v>
      </c>
      <c r="K70" s="22">
        <v>0</v>
      </c>
      <c r="L70" s="5" t="s">
        <v>253</v>
      </c>
      <c r="M70" s="72"/>
      <c r="O70" s="61"/>
      <c r="P70" s="48"/>
    </row>
    <row r="71" spans="1:16" ht="12" customHeight="1">
      <c r="A71" s="7">
        <v>64</v>
      </c>
      <c r="B71" s="7" t="s">
        <v>111</v>
      </c>
      <c r="C71" s="7">
        <v>1928</v>
      </c>
      <c r="D71" s="7">
        <v>2</v>
      </c>
      <c r="E71" s="7">
        <v>2</v>
      </c>
      <c r="F71" s="7">
        <v>8</v>
      </c>
      <c r="G71" s="7">
        <v>16</v>
      </c>
      <c r="H71" s="7">
        <f>SUM('на 01.11.2016'!H71)</f>
        <v>18</v>
      </c>
      <c r="I71" s="22">
        <f t="shared" si="0"/>
        <v>310.7</v>
      </c>
      <c r="J71" s="8">
        <f>SUM('на 01.11.2016'!J71)</f>
        <v>310.7</v>
      </c>
      <c r="K71" s="22">
        <v>0</v>
      </c>
      <c r="L71" s="5" t="s">
        <v>253</v>
      </c>
      <c r="M71" s="72"/>
      <c r="O71" s="61"/>
      <c r="P71" s="48"/>
    </row>
    <row r="72" spans="1:16" ht="12" customHeight="1">
      <c r="A72" s="7">
        <v>65</v>
      </c>
      <c r="B72" s="7" t="s">
        <v>112</v>
      </c>
      <c r="C72" s="7">
        <v>1928</v>
      </c>
      <c r="D72" s="7">
        <v>2</v>
      </c>
      <c r="E72" s="7">
        <v>2</v>
      </c>
      <c r="F72" s="7">
        <v>8</v>
      </c>
      <c r="G72" s="7">
        <v>16</v>
      </c>
      <c r="H72" s="7">
        <f>SUM('на 01.11.2016'!H72)</f>
        <v>21</v>
      </c>
      <c r="I72" s="22">
        <f t="shared" si="0"/>
        <v>313.6</v>
      </c>
      <c r="J72" s="8">
        <f>SUM('на 01.11.2016'!J72)</f>
        <v>313.6</v>
      </c>
      <c r="K72" s="22">
        <v>0</v>
      </c>
      <c r="L72" s="5" t="s">
        <v>253</v>
      </c>
      <c r="M72" s="72"/>
      <c r="O72" s="61"/>
      <c r="P72" s="48"/>
    </row>
    <row r="73" spans="1:16" ht="12" customHeight="1">
      <c r="A73" s="7">
        <v>66</v>
      </c>
      <c r="B73" s="7" t="s">
        <v>113</v>
      </c>
      <c r="C73" s="7">
        <v>1928</v>
      </c>
      <c r="D73" s="7">
        <v>2</v>
      </c>
      <c r="E73" s="7">
        <v>2</v>
      </c>
      <c r="F73" s="7">
        <v>8</v>
      </c>
      <c r="G73" s="7">
        <v>16</v>
      </c>
      <c r="H73" s="7">
        <f>SUM('на 01.11.2016'!H73)</f>
        <v>20</v>
      </c>
      <c r="I73" s="22">
        <f aca="true" t="shared" si="1" ref="I73:I136">SUM(J73:K73)</f>
        <v>316.1</v>
      </c>
      <c r="J73" s="8">
        <f>SUM('на 01.11.2016'!J73)</f>
        <v>316.1</v>
      </c>
      <c r="K73" s="22">
        <v>0</v>
      </c>
      <c r="L73" s="5" t="s">
        <v>253</v>
      </c>
      <c r="M73" s="72"/>
      <c r="O73" s="61"/>
      <c r="P73" s="48"/>
    </row>
    <row r="74" spans="1:16" ht="12" customHeight="1">
      <c r="A74" s="7">
        <v>67</v>
      </c>
      <c r="B74" s="7" t="s">
        <v>114</v>
      </c>
      <c r="C74" s="7">
        <v>1929</v>
      </c>
      <c r="D74" s="7">
        <v>2</v>
      </c>
      <c r="E74" s="7">
        <v>2</v>
      </c>
      <c r="F74" s="7">
        <v>8</v>
      </c>
      <c r="G74" s="7">
        <v>16</v>
      </c>
      <c r="H74" s="7">
        <f>SUM('на 01.11.2016'!H74)</f>
        <v>22</v>
      </c>
      <c r="I74" s="22">
        <f t="shared" si="1"/>
        <v>316.8</v>
      </c>
      <c r="J74" s="8">
        <f>SUM('на 01.11.2016'!J74)</f>
        <v>316.8</v>
      </c>
      <c r="K74" s="22">
        <v>0</v>
      </c>
      <c r="L74" s="5" t="s">
        <v>253</v>
      </c>
      <c r="M74" s="72"/>
      <c r="O74" s="61"/>
      <c r="P74" s="48"/>
    </row>
    <row r="75" spans="1:16" ht="12" customHeight="1">
      <c r="A75" s="7">
        <v>68</v>
      </c>
      <c r="B75" s="7" t="s">
        <v>115</v>
      </c>
      <c r="C75" s="7">
        <v>1930</v>
      </c>
      <c r="D75" s="7">
        <v>2</v>
      </c>
      <c r="E75" s="7">
        <v>2</v>
      </c>
      <c r="F75" s="7">
        <v>8</v>
      </c>
      <c r="G75" s="7">
        <v>16</v>
      </c>
      <c r="H75" s="7">
        <f>SUM('на 01.11.2016'!H75)</f>
        <v>16</v>
      </c>
      <c r="I75" s="22">
        <f t="shared" si="1"/>
        <v>319.7</v>
      </c>
      <c r="J75" s="8">
        <f>SUM('на 01.11.2016'!J75)</f>
        <v>319.7</v>
      </c>
      <c r="K75" s="22">
        <v>0</v>
      </c>
      <c r="L75" s="5" t="s">
        <v>253</v>
      </c>
      <c r="M75" s="72"/>
      <c r="O75" s="61"/>
      <c r="P75" s="48"/>
    </row>
    <row r="76" spans="1:16" ht="12" customHeight="1">
      <c r="A76" s="7">
        <v>69</v>
      </c>
      <c r="B76" s="7" t="s">
        <v>116</v>
      </c>
      <c r="C76" s="7">
        <v>1929</v>
      </c>
      <c r="D76" s="7">
        <v>2</v>
      </c>
      <c r="E76" s="7">
        <v>2</v>
      </c>
      <c r="F76" s="7">
        <v>8</v>
      </c>
      <c r="G76" s="7">
        <v>16</v>
      </c>
      <c r="H76" s="7">
        <f>SUM('на 01.11.2016'!H76)</f>
        <v>22</v>
      </c>
      <c r="I76" s="22">
        <f t="shared" si="1"/>
        <v>331.1</v>
      </c>
      <c r="J76" s="8">
        <f>SUM('на 01.11.2016'!J76)</f>
        <v>331.1</v>
      </c>
      <c r="K76" s="22">
        <v>0</v>
      </c>
      <c r="L76" s="5" t="s">
        <v>253</v>
      </c>
      <c r="M76" s="72"/>
      <c r="O76" s="61"/>
      <c r="P76" s="48"/>
    </row>
    <row r="77" spans="1:16" ht="12" customHeight="1">
      <c r="A77" s="7">
        <v>70</v>
      </c>
      <c r="B77" s="7" t="s">
        <v>117</v>
      </c>
      <c r="C77" s="7">
        <v>1988</v>
      </c>
      <c r="D77" s="7">
        <v>5</v>
      </c>
      <c r="E77" s="7">
        <v>3</v>
      </c>
      <c r="F77" s="7">
        <v>60</v>
      </c>
      <c r="G77" s="7">
        <v>132</v>
      </c>
      <c r="H77" s="7">
        <f>SUM('на 01.11.2016'!H77)</f>
        <v>155</v>
      </c>
      <c r="I77" s="22">
        <f t="shared" si="1"/>
        <v>3258.1</v>
      </c>
      <c r="J77" s="8">
        <f>SUM('на 01.11.2016'!J77)</f>
        <v>3258.1</v>
      </c>
      <c r="K77" s="22">
        <v>0</v>
      </c>
      <c r="L77" s="35" t="s">
        <v>259</v>
      </c>
      <c r="M77" s="80" t="s">
        <v>299</v>
      </c>
      <c r="O77" s="61"/>
      <c r="P77" s="48"/>
    </row>
    <row r="78" spans="1:16" ht="12" customHeight="1">
      <c r="A78" s="7">
        <v>71</v>
      </c>
      <c r="B78" s="7" t="s">
        <v>118</v>
      </c>
      <c r="C78" s="7">
        <v>1988</v>
      </c>
      <c r="D78" s="7">
        <v>5</v>
      </c>
      <c r="E78" s="7">
        <v>2</v>
      </c>
      <c r="F78" s="7">
        <v>30</v>
      </c>
      <c r="G78" s="7">
        <v>60</v>
      </c>
      <c r="H78" s="7">
        <f>SUM('на 01.11.2016'!H78)</f>
        <v>69</v>
      </c>
      <c r="I78" s="22">
        <f t="shared" si="1"/>
        <v>1929.0700000000002</v>
      </c>
      <c r="J78" s="8">
        <f>SUM('на 01.11.2016'!J78)</f>
        <v>1379</v>
      </c>
      <c r="K78" s="22">
        <v>550.07</v>
      </c>
      <c r="L78" s="5" t="s">
        <v>253</v>
      </c>
      <c r="M78" s="81"/>
      <c r="O78" s="61"/>
      <c r="P78" s="48"/>
    </row>
    <row r="79" spans="1:16" ht="12" customHeight="1">
      <c r="A79" s="7">
        <v>72</v>
      </c>
      <c r="B79" s="7" t="s">
        <v>119</v>
      </c>
      <c r="C79" s="7">
        <v>1955</v>
      </c>
      <c r="D79" s="7">
        <v>2</v>
      </c>
      <c r="E79" s="7">
        <v>3</v>
      </c>
      <c r="F79" s="7">
        <v>16</v>
      </c>
      <c r="G79" s="7">
        <v>38</v>
      </c>
      <c r="H79" s="7">
        <f>SUM('на 01.11.2016'!H79)</f>
        <v>25</v>
      </c>
      <c r="I79" s="22">
        <f t="shared" si="1"/>
        <v>756.3000000000001</v>
      </c>
      <c r="J79" s="8">
        <f>SUM('на 01.11.2016'!J79)</f>
        <v>573.2</v>
      </c>
      <c r="K79" s="22">
        <v>183.1</v>
      </c>
      <c r="L79" s="35" t="s">
        <v>261</v>
      </c>
      <c r="M79" s="72" t="s">
        <v>282</v>
      </c>
      <c r="O79" s="61"/>
      <c r="P79" s="48"/>
    </row>
    <row r="80" spans="1:16" ht="12" customHeight="1">
      <c r="A80" s="7">
        <v>73</v>
      </c>
      <c r="B80" s="7" t="s">
        <v>120</v>
      </c>
      <c r="C80" s="7">
        <v>1955</v>
      </c>
      <c r="D80" s="7">
        <v>2</v>
      </c>
      <c r="E80" s="7">
        <v>2</v>
      </c>
      <c r="F80" s="7">
        <v>12</v>
      </c>
      <c r="G80" s="7">
        <v>24</v>
      </c>
      <c r="H80" s="7">
        <f>SUM('на 01.11.2016'!H80)</f>
        <v>25</v>
      </c>
      <c r="I80" s="22">
        <f t="shared" si="1"/>
        <v>573</v>
      </c>
      <c r="J80" s="8">
        <f>SUM('на 01.11.2016'!J80)</f>
        <v>512.1</v>
      </c>
      <c r="K80" s="22">
        <v>60.9</v>
      </c>
      <c r="L80" s="5" t="s">
        <v>253</v>
      </c>
      <c r="M80" s="72"/>
      <c r="O80" s="61"/>
      <c r="P80" s="48"/>
    </row>
    <row r="81" spans="1:16" ht="12" customHeight="1">
      <c r="A81" s="7">
        <v>74</v>
      </c>
      <c r="B81" s="7" t="s">
        <v>121</v>
      </c>
      <c r="C81" s="7">
        <v>1956</v>
      </c>
      <c r="D81" s="7">
        <v>2</v>
      </c>
      <c r="E81" s="7">
        <v>3</v>
      </c>
      <c r="F81" s="7">
        <v>16</v>
      </c>
      <c r="G81" s="7">
        <v>36</v>
      </c>
      <c r="H81" s="7">
        <f>SUM('на 01.11.2016'!H81)</f>
        <v>35</v>
      </c>
      <c r="I81" s="22">
        <f t="shared" si="1"/>
        <v>781.9</v>
      </c>
      <c r="J81" s="8">
        <f>SUM('на 01.11.2016'!J81)</f>
        <v>781.9</v>
      </c>
      <c r="K81" s="22">
        <v>0</v>
      </c>
      <c r="L81" s="5" t="s">
        <v>253</v>
      </c>
      <c r="M81" s="72"/>
      <c r="O81" s="61"/>
      <c r="P81" s="48"/>
    </row>
    <row r="82" spans="1:16" ht="12" customHeight="1">
      <c r="A82" s="7">
        <v>75</v>
      </c>
      <c r="B82" s="7" t="s">
        <v>122</v>
      </c>
      <c r="C82" s="7">
        <v>1956</v>
      </c>
      <c r="D82" s="7">
        <v>2</v>
      </c>
      <c r="E82" s="7">
        <v>2</v>
      </c>
      <c r="F82" s="7">
        <v>12</v>
      </c>
      <c r="G82" s="7">
        <v>32</v>
      </c>
      <c r="H82" s="7">
        <f>SUM('на 01.11.2016'!H82)</f>
        <v>29</v>
      </c>
      <c r="I82" s="22">
        <f t="shared" si="1"/>
        <v>559.5</v>
      </c>
      <c r="J82" s="8">
        <f>SUM('на 01.11.2016'!J82)</f>
        <v>559.5</v>
      </c>
      <c r="K82" s="22">
        <v>0</v>
      </c>
      <c r="L82" s="5" t="s">
        <v>253</v>
      </c>
      <c r="M82" s="72"/>
      <c r="O82" s="61"/>
      <c r="P82" s="48"/>
    </row>
    <row r="83" spans="1:16" ht="12" customHeight="1">
      <c r="A83" s="7">
        <v>76</v>
      </c>
      <c r="B83" s="7" t="s">
        <v>123</v>
      </c>
      <c r="C83" s="7">
        <v>1957</v>
      </c>
      <c r="D83" s="7">
        <v>2</v>
      </c>
      <c r="E83" s="7">
        <v>3</v>
      </c>
      <c r="F83" s="7">
        <v>18</v>
      </c>
      <c r="G83" s="7">
        <v>67</v>
      </c>
      <c r="H83" s="7">
        <f>SUM('на 01.11.2016'!H83)</f>
        <v>34</v>
      </c>
      <c r="I83" s="22">
        <f t="shared" si="1"/>
        <v>997.5999999999999</v>
      </c>
      <c r="J83" s="8">
        <f>SUM('на 01.11.2016'!J83)</f>
        <v>826.3</v>
      </c>
      <c r="K83" s="22">
        <v>171.3</v>
      </c>
      <c r="L83" s="5" t="s">
        <v>253</v>
      </c>
      <c r="M83" s="72"/>
      <c r="O83" s="61"/>
      <c r="P83" s="48"/>
    </row>
    <row r="84" spans="1:16" ht="12" customHeight="1">
      <c r="A84" s="7">
        <v>77</v>
      </c>
      <c r="B84" s="7" t="s">
        <v>124</v>
      </c>
      <c r="C84" s="7">
        <v>1959</v>
      </c>
      <c r="D84" s="7">
        <v>2</v>
      </c>
      <c r="E84" s="7">
        <v>1</v>
      </c>
      <c r="F84" s="7">
        <v>8</v>
      </c>
      <c r="G84" s="7">
        <v>12</v>
      </c>
      <c r="H84" s="7">
        <f>SUM('на 01.11.2016'!H84)</f>
        <v>6</v>
      </c>
      <c r="I84" s="22">
        <f t="shared" si="1"/>
        <v>276.3</v>
      </c>
      <c r="J84" s="8">
        <f>SUM('на 01.11.2016'!J84)</f>
        <v>239.1</v>
      </c>
      <c r="K84" s="22">
        <v>37.2</v>
      </c>
      <c r="L84" s="5" t="s">
        <v>253</v>
      </c>
      <c r="M84" s="72"/>
      <c r="O84" s="61"/>
      <c r="P84" s="48"/>
    </row>
    <row r="85" spans="1:16" ht="12" customHeight="1">
      <c r="A85" s="7">
        <v>78</v>
      </c>
      <c r="B85" s="7" t="s">
        <v>125</v>
      </c>
      <c r="C85" s="7">
        <v>1951</v>
      </c>
      <c r="D85" s="7">
        <v>2</v>
      </c>
      <c r="E85" s="7">
        <v>2</v>
      </c>
      <c r="F85" s="7">
        <v>16</v>
      </c>
      <c r="G85" s="7">
        <v>24</v>
      </c>
      <c r="H85" s="7">
        <f>SUM('на 01.11.2016'!H85)</f>
        <v>23</v>
      </c>
      <c r="I85" s="22">
        <f t="shared" si="1"/>
        <v>573.6</v>
      </c>
      <c r="J85" s="8">
        <f>SUM('на 01.11.2016'!J85)</f>
        <v>573.6</v>
      </c>
      <c r="K85" s="22">
        <v>0</v>
      </c>
      <c r="L85" s="5" t="s">
        <v>253</v>
      </c>
      <c r="M85" s="72"/>
      <c r="O85" s="61"/>
      <c r="P85" s="48"/>
    </row>
    <row r="86" spans="1:16" ht="12" customHeight="1">
      <c r="A86" s="7">
        <v>79</v>
      </c>
      <c r="B86" s="7" t="s">
        <v>126</v>
      </c>
      <c r="C86" s="7">
        <v>1961</v>
      </c>
      <c r="D86" s="7">
        <v>2</v>
      </c>
      <c r="E86" s="7">
        <v>1</v>
      </c>
      <c r="F86" s="7">
        <v>8</v>
      </c>
      <c r="G86" s="7">
        <v>12</v>
      </c>
      <c r="H86" s="7">
        <f>SUM('на 01.11.2016'!H86)</f>
        <v>11</v>
      </c>
      <c r="I86" s="22">
        <f t="shared" si="1"/>
        <v>283.3</v>
      </c>
      <c r="J86" s="8">
        <f>SUM('на 01.11.2016'!J86)</f>
        <v>245.9</v>
      </c>
      <c r="K86" s="22">
        <v>37.4</v>
      </c>
      <c r="L86" s="5" t="s">
        <v>253</v>
      </c>
      <c r="M86" s="72"/>
      <c r="O86" s="61"/>
      <c r="P86" s="48"/>
    </row>
    <row r="87" spans="1:16" ht="12" customHeight="1">
      <c r="A87" s="7">
        <v>80</v>
      </c>
      <c r="B87" s="7" t="s">
        <v>127</v>
      </c>
      <c r="C87" s="7">
        <v>1961</v>
      </c>
      <c r="D87" s="7">
        <v>2</v>
      </c>
      <c r="E87" s="7">
        <v>2</v>
      </c>
      <c r="F87" s="7">
        <v>16</v>
      </c>
      <c r="G87" s="7">
        <v>24</v>
      </c>
      <c r="H87" s="7">
        <f>SUM('на 01.11.2016'!H87)</f>
        <v>21</v>
      </c>
      <c r="I87" s="22">
        <f t="shared" si="1"/>
        <v>564.1</v>
      </c>
      <c r="J87" s="8">
        <f>SUM('на 01.11.2016'!J87)</f>
        <v>564.1</v>
      </c>
      <c r="K87" s="22">
        <v>0</v>
      </c>
      <c r="L87" s="5" t="s">
        <v>253</v>
      </c>
      <c r="M87" s="72"/>
      <c r="O87" s="61"/>
      <c r="P87" s="48"/>
    </row>
    <row r="88" spans="1:16" ht="12" customHeight="1">
      <c r="A88" s="7">
        <v>81</v>
      </c>
      <c r="B88" s="7" t="s">
        <v>128</v>
      </c>
      <c r="C88" s="7">
        <v>1962</v>
      </c>
      <c r="D88" s="7">
        <v>3</v>
      </c>
      <c r="E88" s="7">
        <v>3</v>
      </c>
      <c r="F88" s="7">
        <v>34</v>
      </c>
      <c r="G88" s="7">
        <v>66</v>
      </c>
      <c r="H88" s="7">
        <f>SUM('на 01.11.2016'!H88)</f>
        <v>55</v>
      </c>
      <c r="I88" s="22">
        <f t="shared" si="1"/>
        <v>1502.1</v>
      </c>
      <c r="J88" s="8">
        <f>SUM('на 01.11.2016'!J88)</f>
        <v>1335.5</v>
      </c>
      <c r="K88" s="22">
        <v>166.6</v>
      </c>
      <c r="L88" s="5" t="s">
        <v>253</v>
      </c>
      <c r="M88" s="72"/>
      <c r="O88" s="61"/>
      <c r="P88" s="48"/>
    </row>
    <row r="89" spans="1:16" ht="12" customHeight="1">
      <c r="A89" s="7">
        <v>82</v>
      </c>
      <c r="B89" s="7" t="s">
        <v>129</v>
      </c>
      <c r="C89" s="7">
        <v>1962</v>
      </c>
      <c r="D89" s="7">
        <v>3</v>
      </c>
      <c r="E89" s="7">
        <v>3</v>
      </c>
      <c r="F89" s="7">
        <v>36</v>
      </c>
      <c r="G89" s="7">
        <v>69</v>
      </c>
      <c r="H89" s="7">
        <f>SUM('на 01.11.2016'!H89)</f>
        <v>64</v>
      </c>
      <c r="I89" s="22">
        <f t="shared" si="1"/>
        <v>1527.6999999999998</v>
      </c>
      <c r="J89" s="8">
        <f>SUM('на 01.11.2016'!J89)</f>
        <v>1411.6</v>
      </c>
      <c r="K89" s="22">
        <v>116.1</v>
      </c>
      <c r="L89" s="5" t="s">
        <v>253</v>
      </c>
      <c r="M89" s="72"/>
      <c r="O89" s="61"/>
      <c r="P89" s="48"/>
    </row>
    <row r="90" spans="1:16" ht="12" customHeight="1">
      <c r="A90" s="7">
        <v>83</v>
      </c>
      <c r="B90" s="7" t="s">
        <v>130</v>
      </c>
      <c r="C90" s="7" t="s">
        <v>51</v>
      </c>
      <c r="D90" s="7">
        <v>1</v>
      </c>
      <c r="E90" s="7">
        <v>0</v>
      </c>
      <c r="F90" s="7">
        <v>3</v>
      </c>
      <c r="G90" s="7">
        <v>5</v>
      </c>
      <c r="H90" s="7">
        <f>SUM('на 01.11.2016'!H90)</f>
        <v>7</v>
      </c>
      <c r="I90" s="22">
        <f t="shared" si="1"/>
        <v>83</v>
      </c>
      <c r="J90" s="8">
        <f>SUM('на 01.11.2016'!J90)</f>
        <v>83</v>
      </c>
      <c r="K90" s="22">
        <v>0</v>
      </c>
      <c r="L90" s="5" t="s">
        <v>253</v>
      </c>
      <c r="M90" s="72"/>
      <c r="O90" s="61"/>
      <c r="P90" s="48"/>
    </row>
    <row r="91" spans="1:16" ht="12" customHeight="1">
      <c r="A91" s="7">
        <v>84</v>
      </c>
      <c r="B91" s="7" t="s">
        <v>131</v>
      </c>
      <c r="C91" s="7">
        <v>1978</v>
      </c>
      <c r="D91" s="7">
        <v>3</v>
      </c>
      <c r="E91" s="7">
        <v>3</v>
      </c>
      <c r="F91" s="7">
        <v>41</v>
      </c>
      <c r="G91" s="7">
        <v>55</v>
      </c>
      <c r="H91" s="7">
        <f>SUM('на 01.11.2016'!H91)</f>
        <v>62</v>
      </c>
      <c r="I91" s="22">
        <f t="shared" si="1"/>
        <v>1587.6999999999998</v>
      </c>
      <c r="J91" s="8">
        <f>SUM('на 01.11.2016'!J91)</f>
        <v>1552.1</v>
      </c>
      <c r="K91" s="22">
        <v>35.6</v>
      </c>
      <c r="L91" s="5" t="s">
        <v>253</v>
      </c>
      <c r="M91" s="72"/>
      <c r="O91" s="61"/>
      <c r="P91" s="48"/>
    </row>
    <row r="92" spans="1:16" ht="12" customHeight="1">
      <c r="A92" s="7">
        <v>85</v>
      </c>
      <c r="B92" s="7" t="s">
        <v>132</v>
      </c>
      <c r="C92" s="7" t="s">
        <v>51</v>
      </c>
      <c r="D92" s="7">
        <v>1</v>
      </c>
      <c r="E92" s="7">
        <v>0</v>
      </c>
      <c r="F92" s="7">
        <v>3</v>
      </c>
      <c r="G92" s="7">
        <v>3</v>
      </c>
      <c r="H92" s="7">
        <f>SUM('на 01.11.2016'!H92)</f>
        <v>5</v>
      </c>
      <c r="I92" s="22">
        <f t="shared" si="1"/>
        <v>77</v>
      </c>
      <c r="J92" s="8">
        <f>SUM('на 01.11.2016'!J92)</f>
        <v>77</v>
      </c>
      <c r="K92" s="22">
        <v>0</v>
      </c>
      <c r="L92" s="5" t="s">
        <v>253</v>
      </c>
      <c r="M92" s="72"/>
      <c r="O92" s="61"/>
      <c r="P92" s="48"/>
    </row>
    <row r="93" spans="1:16" ht="12" customHeight="1">
      <c r="A93" s="7">
        <v>86</v>
      </c>
      <c r="B93" s="7" t="s">
        <v>133</v>
      </c>
      <c r="C93" s="7">
        <v>1908</v>
      </c>
      <c r="D93" s="7">
        <v>2</v>
      </c>
      <c r="E93" s="7">
        <v>1</v>
      </c>
      <c r="F93" s="7">
        <v>6</v>
      </c>
      <c r="G93" s="7">
        <v>7</v>
      </c>
      <c r="H93" s="7">
        <f>SUM('на 01.11.2016'!H93)</f>
        <v>10</v>
      </c>
      <c r="I93" s="22">
        <f t="shared" si="1"/>
        <v>252.5</v>
      </c>
      <c r="J93" s="8">
        <f>SUM('на 01.11.2016'!J93)</f>
        <v>173.7</v>
      </c>
      <c r="K93" s="22">
        <v>78.8</v>
      </c>
      <c r="L93" s="5" t="s">
        <v>253</v>
      </c>
      <c r="M93" s="72"/>
      <c r="O93" s="61"/>
      <c r="P93" s="48"/>
    </row>
    <row r="94" spans="1:16" ht="12" customHeight="1">
      <c r="A94" s="7">
        <v>87</v>
      </c>
      <c r="B94" s="7" t="s">
        <v>134</v>
      </c>
      <c r="C94" s="7" t="s">
        <v>51</v>
      </c>
      <c r="D94" s="7">
        <v>3</v>
      </c>
      <c r="E94" s="7">
        <v>5</v>
      </c>
      <c r="F94" s="7">
        <v>50</v>
      </c>
      <c r="G94" s="7">
        <v>100</v>
      </c>
      <c r="H94" s="7">
        <f>SUM('на 01.11.2016'!H94)</f>
        <v>104</v>
      </c>
      <c r="I94" s="22">
        <f t="shared" si="1"/>
        <v>2369.7000000000003</v>
      </c>
      <c r="J94" s="8">
        <f>SUM('на 01.11.2016'!J94)</f>
        <v>2165.4</v>
      </c>
      <c r="K94" s="22">
        <v>204.3</v>
      </c>
      <c r="L94" s="5" t="s">
        <v>253</v>
      </c>
      <c r="M94" s="72"/>
      <c r="O94" s="61"/>
      <c r="P94" s="48"/>
    </row>
    <row r="95" spans="1:16" ht="12" customHeight="1">
      <c r="A95" s="7">
        <v>88</v>
      </c>
      <c r="B95" s="7" t="s">
        <v>280</v>
      </c>
      <c r="C95" s="7">
        <v>2014</v>
      </c>
      <c r="D95" s="7">
        <v>3</v>
      </c>
      <c r="E95" s="7">
        <v>1</v>
      </c>
      <c r="F95" s="7">
        <v>26</v>
      </c>
      <c r="G95" s="7">
        <v>15</v>
      </c>
      <c r="H95" s="7">
        <f>SUM('на 01.11.2016'!H95)</f>
        <v>29</v>
      </c>
      <c r="I95" s="22">
        <f t="shared" si="1"/>
        <v>1029.9</v>
      </c>
      <c r="J95" s="8">
        <f>SUM('на 01.11.2016'!J95)</f>
        <v>1029.9</v>
      </c>
      <c r="K95" s="22">
        <v>0</v>
      </c>
      <c r="L95" s="5"/>
      <c r="M95" s="72"/>
      <c r="O95" s="61"/>
      <c r="P95" s="48"/>
    </row>
    <row r="96" spans="1:16" ht="12" customHeight="1">
      <c r="A96" s="7">
        <v>89</v>
      </c>
      <c r="B96" s="7" t="s">
        <v>271</v>
      </c>
      <c r="C96" s="7">
        <v>2013</v>
      </c>
      <c r="D96" s="7">
        <v>3</v>
      </c>
      <c r="E96" s="7"/>
      <c r="F96" s="7">
        <v>22</v>
      </c>
      <c r="G96" s="7"/>
      <c r="H96" s="7">
        <f>SUM('на 01.11.2016'!H96)</f>
        <v>39</v>
      </c>
      <c r="I96" s="22">
        <f t="shared" si="1"/>
        <v>827.4</v>
      </c>
      <c r="J96" s="8">
        <f>SUM('на 01.11.2016'!J96)</f>
        <v>827.4</v>
      </c>
      <c r="K96" s="22">
        <v>0</v>
      </c>
      <c r="L96" s="5" t="s">
        <v>253</v>
      </c>
      <c r="M96" s="72"/>
      <c r="O96" s="61"/>
      <c r="P96" s="48"/>
    </row>
    <row r="97" spans="1:16" ht="12" customHeight="1">
      <c r="A97" s="7">
        <v>90</v>
      </c>
      <c r="B97" s="7" t="s">
        <v>272</v>
      </c>
      <c r="C97" s="7">
        <v>2013</v>
      </c>
      <c r="D97" s="7">
        <v>3</v>
      </c>
      <c r="E97" s="7"/>
      <c r="F97" s="7">
        <v>20</v>
      </c>
      <c r="G97" s="7"/>
      <c r="H97" s="7">
        <f>SUM('на 01.11.2016'!H97)</f>
        <v>30</v>
      </c>
      <c r="I97" s="22">
        <f t="shared" si="1"/>
        <v>751.9</v>
      </c>
      <c r="J97" s="8">
        <f>SUM('на 01.11.2016'!J97)</f>
        <v>751.9</v>
      </c>
      <c r="K97" s="22">
        <v>0</v>
      </c>
      <c r="L97" s="5" t="s">
        <v>253</v>
      </c>
      <c r="M97" s="72"/>
      <c r="O97" s="61"/>
      <c r="P97" s="48"/>
    </row>
    <row r="98" spans="1:16" ht="12" customHeight="1">
      <c r="A98" s="7">
        <v>91</v>
      </c>
      <c r="B98" s="7" t="s">
        <v>135</v>
      </c>
      <c r="C98" s="7">
        <v>1994</v>
      </c>
      <c r="D98" s="7">
        <v>3</v>
      </c>
      <c r="E98" s="7">
        <v>3</v>
      </c>
      <c r="F98" s="7">
        <v>27</v>
      </c>
      <c r="G98" s="7">
        <v>54</v>
      </c>
      <c r="H98" s="7">
        <f>SUM('на 01.11.2016'!H98)</f>
        <v>52</v>
      </c>
      <c r="I98" s="22">
        <f t="shared" si="1"/>
        <v>1438.3</v>
      </c>
      <c r="J98" s="8">
        <f>SUM('на 01.11.2016'!J98)</f>
        <v>1438.3</v>
      </c>
      <c r="K98" s="22">
        <v>0</v>
      </c>
      <c r="L98" s="5" t="s">
        <v>253</v>
      </c>
      <c r="M98" s="72"/>
      <c r="O98" s="61"/>
      <c r="P98" s="48"/>
    </row>
    <row r="99" spans="1:16" ht="12" customHeight="1">
      <c r="A99" s="7">
        <v>92</v>
      </c>
      <c r="B99" s="7" t="s">
        <v>136</v>
      </c>
      <c r="C99" s="7">
        <v>1888</v>
      </c>
      <c r="D99" s="7">
        <v>2</v>
      </c>
      <c r="E99" s="7">
        <v>2</v>
      </c>
      <c r="F99" s="7">
        <v>8</v>
      </c>
      <c r="G99" s="7">
        <v>28</v>
      </c>
      <c r="H99" s="7">
        <f>SUM('на 01.11.2016'!H99)</f>
        <v>27</v>
      </c>
      <c r="I99" s="22">
        <f t="shared" si="1"/>
        <v>480.41</v>
      </c>
      <c r="J99" s="8">
        <f>SUM('на 01.11.2016'!J99)</f>
        <v>480.41</v>
      </c>
      <c r="K99" s="22">
        <v>0</v>
      </c>
      <c r="L99" s="5" t="s">
        <v>253</v>
      </c>
      <c r="M99" s="72"/>
      <c r="O99" s="61"/>
      <c r="P99" s="48"/>
    </row>
    <row r="100" spans="1:16" ht="12" customHeight="1">
      <c r="A100" s="7">
        <v>93</v>
      </c>
      <c r="B100" s="7" t="s">
        <v>137</v>
      </c>
      <c r="C100" s="7" t="s">
        <v>51</v>
      </c>
      <c r="D100" s="7">
        <v>2</v>
      </c>
      <c r="E100" s="7">
        <v>2</v>
      </c>
      <c r="F100" s="7">
        <v>16</v>
      </c>
      <c r="G100" s="7">
        <v>28</v>
      </c>
      <c r="H100" s="7">
        <f>SUM('на 01.11.2016'!H100)</f>
        <v>40</v>
      </c>
      <c r="I100" s="22">
        <f t="shared" si="1"/>
        <v>618.71</v>
      </c>
      <c r="J100" s="8">
        <f>SUM('на 01.11.2016'!J100)</f>
        <v>618.71</v>
      </c>
      <c r="K100" s="22">
        <v>0</v>
      </c>
      <c r="L100" s="5" t="s">
        <v>253</v>
      </c>
      <c r="M100" s="72"/>
      <c r="O100" s="61"/>
      <c r="P100" s="48"/>
    </row>
    <row r="101" spans="1:16" ht="12" customHeight="1">
      <c r="A101" s="7">
        <v>94</v>
      </c>
      <c r="B101" s="7" t="s">
        <v>138</v>
      </c>
      <c r="C101" s="7">
        <v>1973</v>
      </c>
      <c r="D101" s="7">
        <v>2</v>
      </c>
      <c r="E101" s="7">
        <v>1</v>
      </c>
      <c r="F101" s="7">
        <v>8</v>
      </c>
      <c r="G101" s="7">
        <v>14</v>
      </c>
      <c r="H101" s="7">
        <f>SUM('на 01.11.2016'!H101)</f>
        <v>13</v>
      </c>
      <c r="I101" s="22">
        <f t="shared" si="1"/>
        <v>277.8</v>
      </c>
      <c r="J101" s="8">
        <f>SUM('на 01.11.2016'!J101)</f>
        <v>277.8</v>
      </c>
      <c r="K101" s="22">
        <v>0</v>
      </c>
      <c r="L101" s="5" t="s">
        <v>253</v>
      </c>
      <c r="M101" s="72"/>
      <c r="O101" s="61"/>
      <c r="P101" s="48"/>
    </row>
    <row r="102" spans="1:16" ht="12" customHeight="1">
      <c r="A102" s="7">
        <v>95</v>
      </c>
      <c r="B102" s="7" t="s">
        <v>139</v>
      </c>
      <c r="C102" s="7">
        <v>1992</v>
      </c>
      <c r="D102" s="7">
        <v>2</v>
      </c>
      <c r="E102" s="7">
        <v>3</v>
      </c>
      <c r="F102" s="7">
        <v>18</v>
      </c>
      <c r="G102" s="7">
        <v>44</v>
      </c>
      <c r="H102" s="7">
        <f>SUM('на 01.11.2016'!H102)</f>
        <v>50</v>
      </c>
      <c r="I102" s="22">
        <f t="shared" si="1"/>
        <v>981</v>
      </c>
      <c r="J102" s="8">
        <f>SUM('на 01.11.2016'!J102)</f>
        <v>981</v>
      </c>
      <c r="K102" s="22">
        <v>0</v>
      </c>
      <c r="L102" s="35" t="s">
        <v>259</v>
      </c>
      <c r="M102" s="87" t="s">
        <v>299</v>
      </c>
      <c r="O102" s="61"/>
      <c r="P102" s="48"/>
    </row>
    <row r="103" spans="1:16" ht="15.75" customHeight="1">
      <c r="A103" s="7">
        <v>96</v>
      </c>
      <c r="B103" s="7" t="s">
        <v>26</v>
      </c>
      <c r="C103" s="7">
        <v>2011</v>
      </c>
      <c r="D103" s="7">
        <v>3</v>
      </c>
      <c r="E103" s="7">
        <v>1</v>
      </c>
      <c r="F103" s="7">
        <v>33</v>
      </c>
      <c r="G103" s="7"/>
      <c r="H103" s="7">
        <f>SUM('на 01.11.2016'!H103)</f>
        <v>52</v>
      </c>
      <c r="I103" s="22">
        <f t="shared" si="1"/>
        <v>1237.2</v>
      </c>
      <c r="J103" s="8">
        <f>SUM('на 01.11.2016'!J103)</f>
        <v>1237.2</v>
      </c>
      <c r="K103" s="22">
        <v>0</v>
      </c>
      <c r="L103" s="5" t="s">
        <v>253</v>
      </c>
      <c r="M103" s="88"/>
      <c r="O103" s="61"/>
      <c r="P103" s="48"/>
    </row>
    <row r="104" spans="1:16" ht="15.75" customHeight="1">
      <c r="A104" s="7">
        <v>97</v>
      </c>
      <c r="B104" s="7" t="s">
        <v>140</v>
      </c>
      <c r="C104" s="7">
        <v>1935</v>
      </c>
      <c r="D104" s="7">
        <v>1</v>
      </c>
      <c r="E104" s="7">
        <v>0</v>
      </c>
      <c r="F104" s="7">
        <v>4</v>
      </c>
      <c r="G104" s="7">
        <v>7</v>
      </c>
      <c r="H104" s="7">
        <f>SUM('на 01.11.2016'!H104)</f>
        <v>12</v>
      </c>
      <c r="I104" s="22">
        <f t="shared" si="1"/>
        <v>166.7</v>
      </c>
      <c r="J104" s="8">
        <f>SUM('на 01.11.2016'!J104)</f>
        <v>166.7</v>
      </c>
      <c r="K104" s="22">
        <v>0</v>
      </c>
      <c r="L104" s="5" t="s">
        <v>253</v>
      </c>
      <c r="M104" s="88"/>
      <c r="O104" s="61"/>
      <c r="P104" s="48"/>
    </row>
    <row r="105" spans="1:16" ht="15.75" customHeight="1">
      <c r="A105" s="7">
        <v>98</v>
      </c>
      <c r="B105" s="7" t="s">
        <v>141</v>
      </c>
      <c r="C105" s="7" t="s">
        <v>51</v>
      </c>
      <c r="D105" s="7">
        <v>2</v>
      </c>
      <c r="E105" s="7">
        <v>2</v>
      </c>
      <c r="F105" s="7">
        <v>12</v>
      </c>
      <c r="G105" s="7">
        <v>24</v>
      </c>
      <c r="H105" s="7">
        <f>SUM('на 01.11.2016'!H105)</f>
        <v>29</v>
      </c>
      <c r="I105" s="22">
        <f t="shared" si="1"/>
        <v>524.5</v>
      </c>
      <c r="J105" s="8">
        <f>SUM('на 01.11.2016'!J105)</f>
        <v>524.5</v>
      </c>
      <c r="K105" s="22">
        <v>0</v>
      </c>
      <c r="L105" s="5" t="s">
        <v>253</v>
      </c>
      <c r="M105" s="88"/>
      <c r="O105" s="61"/>
      <c r="P105" s="48"/>
    </row>
    <row r="106" spans="1:16" ht="15.75" customHeight="1">
      <c r="A106" s="7">
        <v>99</v>
      </c>
      <c r="B106" s="7" t="s">
        <v>142</v>
      </c>
      <c r="C106" s="7">
        <v>1965</v>
      </c>
      <c r="D106" s="7">
        <v>1</v>
      </c>
      <c r="E106" s="7">
        <v>2</v>
      </c>
      <c r="F106" s="7">
        <v>4</v>
      </c>
      <c r="G106" s="7">
        <v>8</v>
      </c>
      <c r="H106" s="7">
        <f>SUM('на 01.11.2016'!H106)</f>
        <v>8</v>
      </c>
      <c r="I106" s="22">
        <f t="shared" si="1"/>
        <v>144.4</v>
      </c>
      <c r="J106" s="8">
        <f>SUM('на 01.11.2016'!J106)</f>
        <v>144.4</v>
      </c>
      <c r="K106" s="22">
        <v>0</v>
      </c>
      <c r="L106" s="5" t="s">
        <v>253</v>
      </c>
      <c r="M106" s="88"/>
      <c r="O106" s="61"/>
      <c r="P106" s="48"/>
    </row>
    <row r="107" spans="1:16" ht="15.75" customHeight="1">
      <c r="A107" s="7">
        <v>100</v>
      </c>
      <c r="B107" s="7" t="s">
        <v>143</v>
      </c>
      <c r="C107" s="7">
        <v>1987</v>
      </c>
      <c r="D107" s="7">
        <v>1</v>
      </c>
      <c r="E107" s="7">
        <v>2</v>
      </c>
      <c r="F107" s="7">
        <v>2</v>
      </c>
      <c r="G107" s="7">
        <v>6</v>
      </c>
      <c r="H107" s="7">
        <f>SUM('на 01.11.2016'!H107)</f>
        <v>9</v>
      </c>
      <c r="I107" s="22">
        <f t="shared" si="1"/>
        <v>136.6</v>
      </c>
      <c r="J107" s="8">
        <f>SUM('на 01.11.2016'!J107)</f>
        <v>136.6</v>
      </c>
      <c r="K107" s="22">
        <v>0</v>
      </c>
      <c r="L107" s="5" t="s">
        <v>253</v>
      </c>
      <c r="M107" s="88"/>
      <c r="O107" s="61"/>
      <c r="P107" s="48"/>
    </row>
    <row r="108" spans="1:16" ht="15.75" customHeight="1">
      <c r="A108" s="7">
        <v>101</v>
      </c>
      <c r="B108" s="7" t="s">
        <v>144</v>
      </c>
      <c r="C108" s="7">
        <v>1968</v>
      </c>
      <c r="D108" s="7">
        <v>1</v>
      </c>
      <c r="E108" s="7">
        <v>4</v>
      </c>
      <c r="F108" s="7">
        <v>4</v>
      </c>
      <c r="G108" s="7">
        <v>8</v>
      </c>
      <c r="H108" s="7">
        <f>SUM('на 01.11.2016'!H108)</f>
        <v>4</v>
      </c>
      <c r="I108" s="22">
        <f t="shared" si="1"/>
        <v>178.2</v>
      </c>
      <c r="J108" s="8">
        <f>SUM('на 01.11.2016'!J108)</f>
        <v>178.2</v>
      </c>
      <c r="K108" s="22">
        <v>0</v>
      </c>
      <c r="L108" s="5" t="s">
        <v>253</v>
      </c>
      <c r="M108" s="88"/>
      <c r="O108" s="61"/>
      <c r="P108" s="48"/>
    </row>
    <row r="109" spans="1:16" ht="15.75" customHeight="1">
      <c r="A109" s="7">
        <v>102</v>
      </c>
      <c r="B109" s="7" t="s">
        <v>145</v>
      </c>
      <c r="C109" s="7">
        <v>1972</v>
      </c>
      <c r="D109" s="7">
        <v>1</v>
      </c>
      <c r="E109" s="7">
        <v>2</v>
      </c>
      <c r="F109" s="7">
        <v>2</v>
      </c>
      <c r="G109" s="7">
        <v>5</v>
      </c>
      <c r="H109" s="7">
        <f>SUM('на 01.11.2016'!H109)</f>
        <v>8</v>
      </c>
      <c r="I109" s="22">
        <f t="shared" si="1"/>
        <v>103.5</v>
      </c>
      <c r="J109" s="8">
        <f>SUM('на 01.11.2016'!J109)</f>
        <v>103.5</v>
      </c>
      <c r="K109" s="22">
        <v>0</v>
      </c>
      <c r="L109" s="5" t="s">
        <v>253</v>
      </c>
      <c r="M109" s="88"/>
      <c r="O109" s="61"/>
      <c r="P109" s="48"/>
    </row>
    <row r="110" spans="1:16" s="10" customFormat="1" ht="15.75" customHeight="1">
      <c r="A110" s="7">
        <v>103</v>
      </c>
      <c r="B110" s="7" t="s">
        <v>146</v>
      </c>
      <c r="C110" s="7">
        <v>1977</v>
      </c>
      <c r="D110" s="7">
        <v>2</v>
      </c>
      <c r="E110" s="7">
        <v>2</v>
      </c>
      <c r="F110" s="7">
        <v>16</v>
      </c>
      <c r="G110" s="7">
        <v>32</v>
      </c>
      <c r="H110" s="7">
        <f>SUM('на 01.11.2016'!H110)</f>
        <v>35</v>
      </c>
      <c r="I110" s="22">
        <f t="shared" si="1"/>
        <v>772.2</v>
      </c>
      <c r="J110" s="8">
        <f>SUM('на 01.11.2016'!J110)</f>
        <v>772.2</v>
      </c>
      <c r="K110" s="22">
        <v>0</v>
      </c>
      <c r="L110" s="5" t="s">
        <v>253</v>
      </c>
      <c r="M110" s="88"/>
      <c r="O110" s="61"/>
      <c r="P110" s="48"/>
    </row>
    <row r="111" spans="1:16" ht="15.75" customHeight="1">
      <c r="A111" s="7">
        <v>104</v>
      </c>
      <c r="B111" s="7" t="s">
        <v>147</v>
      </c>
      <c r="C111" s="7">
        <v>1984</v>
      </c>
      <c r="D111" s="7">
        <v>2</v>
      </c>
      <c r="E111" s="7">
        <v>3</v>
      </c>
      <c r="F111" s="7">
        <v>18</v>
      </c>
      <c r="G111" s="7">
        <v>36</v>
      </c>
      <c r="H111" s="7">
        <f>SUM('на 01.11.2016'!H111)</f>
        <v>42</v>
      </c>
      <c r="I111" s="22">
        <f t="shared" si="1"/>
        <v>845.9</v>
      </c>
      <c r="J111" s="8">
        <f>SUM('на 01.11.2016'!J111)</f>
        <v>845.9</v>
      </c>
      <c r="K111" s="22">
        <v>0</v>
      </c>
      <c r="L111" s="5" t="s">
        <v>253</v>
      </c>
      <c r="M111" s="88"/>
      <c r="O111" s="61"/>
      <c r="P111" s="48"/>
    </row>
    <row r="112" spans="1:16" ht="15.75" customHeight="1">
      <c r="A112" s="7">
        <v>105</v>
      </c>
      <c r="B112" s="7" t="s">
        <v>148</v>
      </c>
      <c r="C112" s="7">
        <v>1985</v>
      </c>
      <c r="D112" s="7">
        <v>2</v>
      </c>
      <c r="E112" s="7">
        <v>3</v>
      </c>
      <c r="F112" s="7">
        <v>18</v>
      </c>
      <c r="G112" s="7">
        <v>36</v>
      </c>
      <c r="H112" s="7">
        <f>SUM('на 01.11.2016'!H112)</f>
        <v>45</v>
      </c>
      <c r="I112" s="22">
        <f t="shared" si="1"/>
        <v>865</v>
      </c>
      <c r="J112" s="8">
        <f>SUM('на 01.11.2016'!J112)</f>
        <v>865</v>
      </c>
      <c r="K112" s="22">
        <v>0</v>
      </c>
      <c r="L112" s="5" t="s">
        <v>253</v>
      </c>
      <c r="M112" s="88"/>
      <c r="O112" s="61"/>
      <c r="P112" s="48"/>
    </row>
    <row r="113" spans="1:16" s="10" customFormat="1" ht="15.75" customHeight="1">
      <c r="A113" s="7">
        <v>106</v>
      </c>
      <c r="B113" s="7" t="s">
        <v>149</v>
      </c>
      <c r="C113" s="7">
        <v>1990</v>
      </c>
      <c r="D113" s="7">
        <v>3</v>
      </c>
      <c r="E113" s="7">
        <v>3</v>
      </c>
      <c r="F113" s="7">
        <v>27</v>
      </c>
      <c r="G113" s="7">
        <v>54</v>
      </c>
      <c r="H113" s="7">
        <f>SUM('на 01.11.2016'!H113)</f>
        <v>61</v>
      </c>
      <c r="I113" s="22">
        <f t="shared" si="1"/>
        <v>1284.3</v>
      </c>
      <c r="J113" s="8">
        <f>SUM('на 01.11.2016'!J113)</f>
        <v>1284.3</v>
      </c>
      <c r="K113" s="22">
        <v>0</v>
      </c>
      <c r="L113" s="5" t="s">
        <v>253</v>
      </c>
      <c r="M113" s="88"/>
      <c r="O113" s="61"/>
      <c r="P113" s="48"/>
    </row>
    <row r="114" spans="1:16" ht="15.75" customHeight="1">
      <c r="A114" s="7">
        <v>107</v>
      </c>
      <c r="B114" s="7" t="s">
        <v>150</v>
      </c>
      <c r="C114" s="7">
        <v>1995</v>
      </c>
      <c r="D114" s="7">
        <v>3</v>
      </c>
      <c r="E114" s="7">
        <v>3</v>
      </c>
      <c r="F114" s="7">
        <v>27</v>
      </c>
      <c r="G114" s="7">
        <v>54</v>
      </c>
      <c r="H114" s="7">
        <f>SUM('на 01.11.2016'!H114)</f>
        <v>62</v>
      </c>
      <c r="I114" s="22">
        <f t="shared" si="1"/>
        <v>1434.3</v>
      </c>
      <c r="J114" s="8">
        <f>SUM('на 01.11.2016'!J114)</f>
        <v>1434.3</v>
      </c>
      <c r="K114" s="22">
        <v>0</v>
      </c>
      <c r="L114" s="5" t="s">
        <v>253</v>
      </c>
      <c r="M114" s="88"/>
      <c r="O114" s="61"/>
      <c r="P114" s="48"/>
    </row>
    <row r="115" spans="1:16" ht="15.75" customHeight="1">
      <c r="A115" s="7">
        <v>108</v>
      </c>
      <c r="B115" s="7" t="s">
        <v>151</v>
      </c>
      <c r="C115" s="7">
        <v>1995</v>
      </c>
      <c r="D115" s="7">
        <v>3</v>
      </c>
      <c r="E115" s="7">
        <v>5</v>
      </c>
      <c r="F115" s="7">
        <v>45</v>
      </c>
      <c r="G115" s="7">
        <v>108</v>
      </c>
      <c r="H115" s="7">
        <f>SUM('на 01.11.2016'!H115)</f>
        <v>145</v>
      </c>
      <c r="I115" s="22">
        <f t="shared" si="1"/>
        <v>2570.8</v>
      </c>
      <c r="J115" s="8">
        <f>SUM('на 01.11.2016'!J115)</f>
        <v>2570.8</v>
      </c>
      <c r="K115" s="22">
        <v>0</v>
      </c>
      <c r="L115" s="5" t="s">
        <v>253</v>
      </c>
      <c r="M115" s="89"/>
      <c r="O115" s="61"/>
      <c r="P115" s="48"/>
    </row>
    <row r="116" spans="1:16" ht="54" customHeight="1">
      <c r="A116" s="7">
        <v>109</v>
      </c>
      <c r="B116" s="7" t="s">
        <v>152</v>
      </c>
      <c r="C116" s="7">
        <v>1960</v>
      </c>
      <c r="D116" s="7">
        <v>1</v>
      </c>
      <c r="E116" s="7">
        <v>4</v>
      </c>
      <c r="F116" s="7">
        <v>4</v>
      </c>
      <c r="G116" s="7">
        <v>6</v>
      </c>
      <c r="H116" s="7">
        <f>SUM('на 01.11.2016'!H116)</f>
        <v>4</v>
      </c>
      <c r="I116" s="22">
        <f t="shared" si="1"/>
        <v>125.8</v>
      </c>
      <c r="J116" s="8">
        <f>SUM('на 01.11.2016'!J116)</f>
        <v>125.8</v>
      </c>
      <c r="K116" s="22">
        <v>0</v>
      </c>
      <c r="L116" s="5" t="s">
        <v>253</v>
      </c>
      <c r="M116" s="75" t="s">
        <v>282</v>
      </c>
      <c r="O116" s="61"/>
      <c r="P116" s="48"/>
    </row>
    <row r="117" spans="1:16" ht="54" customHeight="1">
      <c r="A117" s="7">
        <v>110</v>
      </c>
      <c r="B117" s="7" t="s">
        <v>153</v>
      </c>
      <c r="C117" s="7">
        <v>1937</v>
      </c>
      <c r="D117" s="7">
        <v>2</v>
      </c>
      <c r="E117" s="7">
        <v>2</v>
      </c>
      <c r="F117" s="7">
        <v>8</v>
      </c>
      <c r="G117" s="7">
        <v>20</v>
      </c>
      <c r="H117" s="7">
        <f>SUM('на 01.11.2016'!H117)</f>
        <v>23</v>
      </c>
      <c r="I117" s="22">
        <f t="shared" si="1"/>
        <v>433.5</v>
      </c>
      <c r="J117" s="8">
        <f>SUM('на 01.11.2016'!J117)</f>
        <v>433.5</v>
      </c>
      <c r="K117" s="22">
        <v>0</v>
      </c>
      <c r="L117" s="5" t="s">
        <v>253</v>
      </c>
      <c r="M117" s="77"/>
      <c r="O117" s="61"/>
      <c r="P117" s="48"/>
    </row>
    <row r="118" spans="1:16" ht="12" customHeight="1">
      <c r="A118" s="7">
        <v>111</v>
      </c>
      <c r="B118" s="7" t="s">
        <v>154</v>
      </c>
      <c r="C118" s="7">
        <v>1980</v>
      </c>
      <c r="D118" s="7">
        <v>1</v>
      </c>
      <c r="E118" s="7">
        <v>1</v>
      </c>
      <c r="F118" s="7">
        <v>2</v>
      </c>
      <c r="G118" s="7">
        <v>6</v>
      </c>
      <c r="H118" s="7">
        <f>SUM('на 01.11.2016'!H118)</f>
        <v>4</v>
      </c>
      <c r="I118" s="22">
        <f t="shared" si="1"/>
        <v>111.5</v>
      </c>
      <c r="J118" s="8">
        <f>SUM('на 01.11.2016'!J118)</f>
        <v>111.5</v>
      </c>
      <c r="K118" s="22">
        <v>0</v>
      </c>
      <c r="L118" s="5" t="s">
        <v>253</v>
      </c>
      <c r="M118" s="83" t="s">
        <v>259</v>
      </c>
      <c r="O118" s="61"/>
      <c r="P118" s="48"/>
    </row>
    <row r="119" spans="1:16" ht="12" customHeight="1">
      <c r="A119" s="7">
        <v>112</v>
      </c>
      <c r="B119" s="7" t="s">
        <v>155</v>
      </c>
      <c r="C119" s="7">
        <v>1980</v>
      </c>
      <c r="D119" s="7">
        <v>1</v>
      </c>
      <c r="E119" s="7">
        <v>2</v>
      </c>
      <c r="F119" s="7">
        <v>2</v>
      </c>
      <c r="G119" s="7">
        <v>6</v>
      </c>
      <c r="H119" s="7">
        <f>SUM('на 01.11.2016'!H119)</f>
        <v>5</v>
      </c>
      <c r="I119" s="22">
        <f t="shared" si="1"/>
        <v>131.8</v>
      </c>
      <c r="J119" s="8">
        <f>SUM('на 01.11.2016'!J119)</f>
        <v>131.8</v>
      </c>
      <c r="K119" s="22">
        <v>0</v>
      </c>
      <c r="L119" s="5" t="s">
        <v>253</v>
      </c>
      <c r="M119" s="83"/>
      <c r="O119" s="61"/>
      <c r="P119" s="48"/>
    </row>
    <row r="120" spans="1:16" ht="12" customHeight="1">
      <c r="A120" s="7">
        <v>113</v>
      </c>
      <c r="B120" s="7" t="s">
        <v>156</v>
      </c>
      <c r="C120" s="7">
        <v>1988</v>
      </c>
      <c r="D120" s="7">
        <v>2</v>
      </c>
      <c r="E120" s="7">
        <v>0</v>
      </c>
      <c r="F120" s="7">
        <v>6</v>
      </c>
      <c r="G120" s="7">
        <v>14</v>
      </c>
      <c r="H120" s="7">
        <f>SUM('на 01.11.2016'!H120)</f>
        <v>14</v>
      </c>
      <c r="I120" s="22">
        <f t="shared" si="1"/>
        <v>349.3</v>
      </c>
      <c r="J120" s="8">
        <f>SUM('на 01.11.2016'!J120)</f>
        <v>349.3</v>
      </c>
      <c r="K120" s="22">
        <v>0</v>
      </c>
      <c r="L120" s="5" t="s">
        <v>253</v>
      </c>
      <c r="M120" s="83"/>
      <c r="O120" s="61"/>
      <c r="P120" s="48"/>
    </row>
    <row r="121" spans="1:16" ht="12" customHeight="1">
      <c r="A121" s="7">
        <v>114</v>
      </c>
      <c r="B121" s="7" t="s">
        <v>266</v>
      </c>
      <c r="C121" s="7">
        <v>2012</v>
      </c>
      <c r="D121" s="7">
        <v>2</v>
      </c>
      <c r="E121" s="7"/>
      <c r="F121" s="7">
        <v>4</v>
      </c>
      <c r="G121" s="7"/>
      <c r="H121" s="7">
        <f>SUM('на 01.11.2016'!H121)</f>
        <v>4</v>
      </c>
      <c r="I121" s="22">
        <f t="shared" si="1"/>
        <v>363.8</v>
      </c>
      <c r="J121" s="8">
        <f>SUM('на 01.11.2016'!J121)</f>
        <v>363.8</v>
      </c>
      <c r="K121" s="22">
        <v>0</v>
      </c>
      <c r="L121" s="5" t="s">
        <v>253</v>
      </c>
      <c r="M121" s="83"/>
      <c r="O121" s="61"/>
      <c r="P121" s="48"/>
    </row>
    <row r="122" spans="1:16" ht="12" customHeight="1">
      <c r="A122" s="7">
        <v>115</v>
      </c>
      <c r="B122" s="7" t="s">
        <v>157</v>
      </c>
      <c r="C122" s="7">
        <v>1966</v>
      </c>
      <c r="D122" s="7">
        <v>2</v>
      </c>
      <c r="E122" s="7">
        <v>2</v>
      </c>
      <c r="F122" s="7">
        <v>16</v>
      </c>
      <c r="G122" s="7">
        <v>25</v>
      </c>
      <c r="H122" s="7">
        <f>SUM('на 01.11.2016'!H122)</f>
        <v>28</v>
      </c>
      <c r="I122" s="22">
        <f t="shared" si="1"/>
        <v>528.6</v>
      </c>
      <c r="J122" s="8">
        <f>SUM('на 01.11.2016'!J122)</f>
        <v>528.6</v>
      </c>
      <c r="K122" s="22">
        <v>0</v>
      </c>
      <c r="L122" s="5" t="s">
        <v>253</v>
      </c>
      <c r="M122" s="83"/>
      <c r="O122" s="61"/>
      <c r="P122" s="48"/>
    </row>
    <row r="123" spans="1:16" ht="12" customHeight="1">
      <c r="A123" s="7">
        <v>116</v>
      </c>
      <c r="B123" s="7" t="s">
        <v>158</v>
      </c>
      <c r="C123" s="7">
        <v>1966</v>
      </c>
      <c r="D123" s="7">
        <v>2</v>
      </c>
      <c r="E123" s="7">
        <v>2</v>
      </c>
      <c r="F123" s="7">
        <v>16</v>
      </c>
      <c r="G123" s="7">
        <v>22</v>
      </c>
      <c r="H123" s="7">
        <f>SUM('на 01.11.2016'!H123)</f>
        <v>25</v>
      </c>
      <c r="I123" s="22">
        <f t="shared" si="1"/>
        <v>521.6</v>
      </c>
      <c r="J123" s="8">
        <f>SUM('на 01.11.2016'!J123)</f>
        <v>521.6</v>
      </c>
      <c r="K123" s="22">
        <v>0</v>
      </c>
      <c r="L123" s="5" t="s">
        <v>253</v>
      </c>
      <c r="M123" s="83"/>
      <c r="O123" s="61"/>
      <c r="P123" s="48"/>
    </row>
    <row r="124" spans="1:16" ht="12" customHeight="1">
      <c r="A124" s="7">
        <v>117</v>
      </c>
      <c r="B124" s="7" t="s">
        <v>159</v>
      </c>
      <c r="C124" s="7">
        <v>1968</v>
      </c>
      <c r="D124" s="7">
        <v>2</v>
      </c>
      <c r="E124" s="7">
        <v>1</v>
      </c>
      <c r="F124" s="7">
        <v>8</v>
      </c>
      <c r="G124" s="7">
        <v>16</v>
      </c>
      <c r="H124" s="7">
        <f>SUM('на 01.11.2016'!H124)</f>
        <v>27</v>
      </c>
      <c r="I124" s="22">
        <f t="shared" si="1"/>
        <v>343.7</v>
      </c>
      <c r="J124" s="8">
        <f>SUM('на 01.11.2016'!J124)</f>
        <v>343.7</v>
      </c>
      <c r="K124" s="22">
        <v>0</v>
      </c>
      <c r="L124" s="5" t="s">
        <v>253</v>
      </c>
      <c r="M124" s="83"/>
      <c r="O124" s="61"/>
      <c r="P124" s="48"/>
    </row>
    <row r="125" spans="1:16" ht="12" customHeight="1">
      <c r="A125" s="7">
        <v>118</v>
      </c>
      <c r="B125" s="7" t="s">
        <v>160</v>
      </c>
      <c r="C125" s="7">
        <v>1973</v>
      </c>
      <c r="D125" s="7">
        <v>2</v>
      </c>
      <c r="E125" s="7">
        <v>2</v>
      </c>
      <c r="F125" s="7">
        <v>12</v>
      </c>
      <c r="G125" s="7">
        <v>24</v>
      </c>
      <c r="H125" s="7">
        <f>SUM('на 01.11.2016'!H125)</f>
        <v>29</v>
      </c>
      <c r="I125" s="22">
        <f t="shared" si="1"/>
        <v>449</v>
      </c>
      <c r="J125" s="8">
        <f>SUM('на 01.11.2016'!J125)</f>
        <v>449</v>
      </c>
      <c r="K125" s="22">
        <v>0</v>
      </c>
      <c r="L125" s="5" t="s">
        <v>253</v>
      </c>
      <c r="M125" s="83"/>
      <c r="O125" s="61"/>
      <c r="P125" s="48"/>
    </row>
    <row r="126" spans="1:16" ht="12" customHeight="1">
      <c r="A126" s="7">
        <v>119</v>
      </c>
      <c r="B126" s="7" t="s">
        <v>161</v>
      </c>
      <c r="C126" s="7">
        <v>1972</v>
      </c>
      <c r="D126" s="7">
        <v>1</v>
      </c>
      <c r="E126" s="7">
        <v>0</v>
      </c>
      <c r="F126" s="7">
        <v>2</v>
      </c>
      <c r="G126" s="7">
        <v>4</v>
      </c>
      <c r="H126" s="7">
        <f>SUM('на 01.11.2016'!H126)</f>
        <v>8</v>
      </c>
      <c r="I126" s="22">
        <f t="shared" si="1"/>
        <v>101.6</v>
      </c>
      <c r="J126" s="8">
        <f>SUM('на 01.11.2016'!J126)</f>
        <v>101.6</v>
      </c>
      <c r="K126" s="22">
        <v>0</v>
      </c>
      <c r="L126" s="5" t="s">
        <v>253</v>
      </c>
      <c r="M126" s="83"/>
      <c r="O126" s="61"/>
      <c r="P126" s="48"/>
    </row>
    <row r="127" spans="1:16" ht="12" customHeight="1">
      <c r="A127" s="7">
        <v>120</v>
      </c>
      <c r="B127" s="7" t="s">
        <v>162</v>
      </c>
      <c r="C127" s="7">
        <v>1972</v>
      </c>
      <c r="D127" s="7">
        <v>1</v>
      </c>
      <c r="E127" s="7">
        <v>0</v>
      </c>
      <c r="F127" s="7">
        <v>2</v>
      </c>
      <c r="G127" s="7">
        <v>5</v>
      </c>
      <c r="H127" s="7">
        <f>SUM('на 01.11.2016'!H127)</f>
        <v>8</v>
      </c>
      <c r="I127" s="22">
        <f t="shared" si="1"/>
        <v>115.4</v>
      </c>
      <c r="J127" s="8">
        <f>SUM('на 01.11.2016'!J127)</f>
        <v>115.4</v>
      </c>
      <c r="K127" s="22">
        <v>0</v>
      </c>
      <c r="L127" s="5" t="s">
        <v>253</v>
      </c>
      <c r="M127" s="83"/>
      <c r="O127" s="61"/>
      <c r="P127" s="48"/>
    </row>
    <row r="128" spans="1:16" ht="12" customHeight="1">
      <c r="A128" s="7">
        <v>121</v>
      </c>
      <c r="B128" s="7" t="s">
        <v>163</v>
      </c>
      <c r="C128" s="7">
        <v>1972</v>
      </c>
      <c r="D128" s="7">
        <v>1</v>
      </c>
      <c r="E128" s="7">
        <v>0</v>
      </c>
      <c r="F128" s="7">
        <v>2</v>
      </c>
      <c r="G128" s="7">
        <v>4</v>
      </c>
      <c r="H128" s="7">
        <f>SUM('на 01.11.2016'!H128)</f>
        <v>9</v>
      </c>
      <c r="I128" s="22">
        <f t="shared" si="1"/>
        <v>78.1</v>
      </c>
      <c r="J128" s="8">
        <f>SUM('на 01.11.2016'!J128)</f>
        <v>78.1</v>
      </c>
      <c r="K128" s="22">
        <v>0</v>
      </c>
      <c r="L128" s="5" t="s">
        <v>253</v>
      </c>
      <c r="M128" s="83"/>
      <c r="O128" s="61"/>
      <c r="P128" s="48"/>
    </row>
    <row r="129" spans="1:16" ht="12" customHeight="1">
      <c r="A129" s="7">
        <v>122</v>
      </c>
      <c r="B129" s="7" t="s">
        <v>164</v>
      </c>
      <c r="C129" s="7">
        <v>1972</v>
      </c>
      <c r="D129" s="7">
        <v>1</v>
      </c>
      <c r="E129" s="7">
        <v>0</v>
      </c>
      <c r="F129" s="7">
        <v>2</v>
      </c>
      <c r="G129" s="7">
        <v>4</v>
      </c>
      <c r="H129" s="7">
        <f>SUM('на 01.11.2016'!H129)</f>
        <v>5</v>
      </c>
      <c r="I129" s="22">
        <f t="shared" si="1"/>
        <v>78.8</v>
      </c>
      <c r="J129" s="8">
        <f>SUM('на 01.11.2016'!J129)</f>
        <v>78.8</v>
      </c>
      <c r="K129" s="22">
        <v>0</v>
      </c>
      <c r="L129" s="5" t="s">
        <v>253</v>
      </c>
      <c r="M129" s="83"/>
      <c r="O129" s="61"/>
      <c r="P129" s="48"/>
    </row>
    <row r="130" spans="1:16" ht="12" customHeight="1">
      <c r="A130" s="7">
        <v>123</v>
      </c>
      <c r="B130" s="7" t="s">
        <v>165</v>
      </c>
      <c r="C130" s="7">
        <v>1972</v>
      </c>
      <c r="D130" s="7">
        <v>1</v>
      </c>
      <c r="E130" s="7">
        <v>1</v>
      </c>
      <c r="F130" s="7">
        <v>1</v>
      </c>
      <c r="G130" s="7">
        <v>2</v>
      </c>
      <c r="H130" s="7">
        <f>SUM('на 01.11.2016'!H130)</f>
        <v>8</v>
      </c>
      <c r="I130" s="22">
        <f t="shared" si="1"/>
        <v>79.3</v>
      </c>
      <c r="J130" s="8">
        <f>SUM('на 01.11.2016'!J130)</f>
        <v>79.3</v>
      </c>
      <c r="K130" s="22">
        <v>0</v>
      </c>
      <c r="L130" s="5" t="s">
        <v>253</v>
      </c>
      <c r="M130" s="83"/>
      <c r="O130" s="61"/>
      <c r="P130" s="48"/>
    </row>
    <row r="131" spans="1:16" ht="12" customHeight="1">
      <c r="A131" s="7">
        <v>124</v>
      </c>
      <c r="B131" s="7" t="s">
        <v>166</v>
      </c>
      <c r="C131" s="7">
        <v>1975</v>
      </c>
      <c r="D131" s="7">
        <v>1</v>
      </c>
      <c r="E131" s="7">
        <v>0</v>
      </c>
      <c r="F131" s="7">
        <v>2</v>
      </c>
      <c r="G131" s="7">
        <v>4</v>
      </c>
      <c r="H131" s="7">
        <f>SUM('на 01.11.2016'!H131)</f>
        <v>5</v>
      </c>
      <c r="I131" s="22">
        <f t="shared" si="1"/>
        <v>78</v>
      </c>
      <c r="J131" s="8">
        <f>SUM('на 01.11.2016'!J131)</f>
        <v>78</v>
      </c>
      <c r="K131" s="22">
        <v>0</v>
      </c>
      <c r="L131" s="5" t="s">
        <v>253</v>
      </c>
      <c r="M131" s="83"/>
      <c r="O131" s="61"/>
      <c r="P131" s="48"/>
    </row>
    <row r="132" spans="1:16" ht="12" customHeight="1">
      <c r="A132" s="7">
        <v>125</v>
      </c>
      <c r="B132" s="7" t="s">
        <v>167</v>
      </c>
      <c r="C132" s="7">
        <v>1973</v>
      </c>
      <c r="D132" s="7">
        <v>1</v>
      </c>
      <c r="E132" s="7">
        <v>0</v>
      </c>
      <c r="F132" s="7">
        <v>2</v>
      </c>
      <c r="G132" s="7">
        <v>4</v>
      </c>
      <c r="H132" s="7">
        <f>SUM('на 01.11.2016'!H132)</f>
        <v>4</v>
      </c>
      <c r="I132" s="22">
        <f t="shared" si="1"/>
        <v>78.3</v>
      </c>
      <c r="J132" s="8">
        <f>SUM('на 01.11.2016'!J132)</f>
        <v>78.3</v>
      </c>
      <c r="K132" s="22">
        <v>0</v>
      </c>
      <c r="L132" s="5" t="s">
        <v>253</v>
      </c>
      <c r="M132" s="83"/>
      <c r="O132" s="61"/>
      <c r="P132" s="48"/>
    </row>
    <row r="133" spans="1:16" ht="12" customHeight="1">
      <c r="A133" s="7">
        <v>126</v>
      </c>
      <c r="B133" s="7" t="s">
        <v>168</v>
      </c>
      <c r="C133" s="7">
        <v>1975</v>
      </c>
      <c r="D133" s="7">
        <v>1</v>
      </c>
      <c r="E133" s="7">
        <v>0</v>
      </c>
      <c r="F133" s="7">
        <v>2</v>
      </c>
      <c r="G133" s="7">
        <v>4</v>
      </c>
      <c r="H133" s="7">
        <f>SUM('на 01.11.2016'!H133)</f>
        <v>5</v>
      </c>
      <c r="I133" s="22">
        <f t="shared" si="1"/>
        <v>95.4</v>
      </c>
      <c r="J133" s="8">
        <f>SUM('на 01.11.2016'!J133)</f>
        <v>95.4</v>
      </c>
      <c r="K133" s="22">
        <v>0</v>
      </c>
      <c r="L133" s="5" t="s">
        <v>253</v>
      </c>
      <c r="M133" s="83"/>
      <c r="O133" s="61"/>
      <c r="P133" s="48"/>
    </row>
    <row r="134" spans="1:16" ht="12" customHeight="1">
      <c r="A134" s="5">
        <v>127</v>
      </c>
      <c r="B134" s="7" t="s">
        <v>169</v>
      </c>
      <c r="C134" s="7">
        <v>1973</v>
      </c>
      <c r="D134" s="7">
        <v>1</v>
      </c>
      <c r="E134" s="7">
        <v>0</v>
      </c>
      <c r="F134" s="7">
        <v>2</v>
      </c>
      <c r="G134" s="7">
        <v>4</v>
      </c>
      <c r="H134" s="7">
        <f>SUM('на 01.11.2016'!H134)</f>
        <v>5</v>
      </c>
      <c r="I134" s="22">
        <f t="shared" si="1"/>
        <v>79.4</v>
      </c>
      <c r="J134" s="8">
        <f>SUM('на 01.11.2016'!J134)</f>
        <v>79.4</v>
      </c>
      <c r="K134" s="22">
        <v>0</v>
      </c>
      <c r="L134" s="5" t="s">
        <v>253</v>
      </c>
      <c r="M134" s="83"/>
      <c r="O134" s="61"/>
      <c r="P134" s="48"/>
    </row>
    <row r="135" spans="1:16" ht="12" customHeight="1">
      <c r="A135" s="7">
        <v>128</v>
      </c>
      <c r="B135" s="7" t="s">
        <v>170</v>
      </c>
      <c r="C135" s="7">
        <v>1975</v>
      </c>
      <c r="D135" s="7">
        <v>1</v>
      </c>
      <c r="E135" s="7">
        <v>0</v>
      </c>
      <c r="F135" s="7">
        <v>2</v>
      </c>
      <c r="G135" s="7">
        <v>4</v>
      </c>
      <c r="H135" s="7">
        <f>SUM('на 01.11.2016'!H135)</f>
        <v>7</v>
      </c>
      <c r="I135" s="22">
        <f t="shared" si="1"/>
        <v>97.8</v>
      </c>
      <c r="J135" s="8">
        <f>SUM('на 01.11.2016'!J135)</f>
        <v>97.8</v>
      </c>
      <c r="K135" s="22">
        <v>0</v>
      </c>
      <c r="L135" s="5" t="s">
        <v>253</v>
      </c>
      <c r="M135" s="83"/>
      <c r="O135" s="61"/>
      <c r="P135" s="48"/>
    </row>
    <row r="136" spans="1:16" ht="12" customHeight="1">
      <c r="A136" s="5">
        <v>129</v>
      </c>
      <c r="B136" s="7" t="s">
        <v>171</v>
      </c>
      <c r="C136" s="7">
        <v>1975</v>
      </c>
      <c r="D136" s="7">
        <v>1</v>
      </c>
      <c r="E136" s="7">
        <v>0</v>
      </c>
      <c r="F136" s="7">
        <v>2</v>
      </c>
      <c r="G136" s="7">
        <v>4</v>
      </c>
      <c r="H136" s="7">
        <f>SUM('на 01.11.2016'!H136)</f>
        <v>3</v>
      </c>
      <c r="I136" s="22">
        <f t="shared" si="1"/>
        <v>78.6</v>
      </c>
      <c r="J136" s="8">
        <f>SUM('на 01.11.2016'!J136)</f>
        <v>78.6</v>
      </c>
      <c r="K136" s="22">
        <v>0</v>
      </c>
      <c r="L136" s="5" t="s">
        <v>253</v>
      </c>
      <c r="M136" s="83"/>
      <c r="O136" s="61"/>
      <c r="P136" s="48"/>
    </row>
    <row r="137" spans="1:16" ht="12" customHeight="1">
      <c r="A137" s="7">
        <v>130</v>
      </c>
      <c r="B137" s="7" t="s">
        <v>219</v>
      </c>
      <c r="C137" s="7">
        <v>1976</v>
      </c>
      <c r="D137" s="7">
        <v>2</v>
      </c>
      <c r="E137" s="7">
        <v>1</v>
      </c>
      <c r="F137" s="7">
        <v>8</v>
      </c>
      <c r="G137" s="7">
        <v>18</v>
      </c>
      <c r="H137" s="7">
        <f>SUM('на 01.11.2016'!H137)</f>
        <v>19</v>
      </c>
      <c r="I137" s="22">
        <f aca="true" t="shared" si="2" ref="I137:I197">SUM(J137:K137)</f>
        <v>347.2</v>
      </c>
      <c r="J137" s="8">
        <f>SUM('на 01.11.2016'!J137)</f>
        <v>347.2</v>
      </c>
      <c r="K137" s="22">
        <v>0</v>
      </c>
      <c r="L137" s="5" t="s">
        <v>253</v>
      </c>
      <c r="M137" s="83"/>
      <c r="O137" s="61"/>
      <c r="P137" s="48"/>
    </row>
    <row r="138" spans="1:16" ht="12" customHeight="1">
      <c r="A138" s="7">
        <v>131</v>
      </c>
      <c r="B138" s="7" t="s">
        <v>220</v>
      </c>
      <c r="C138" s="7">
        <v>1975</v>
      </c>
      <c r="D138" s="7">
        <v>1</v>
      </c>
      <c r="E138" s="7">
        <v>1</v>
      </c>
      <c r="F138" s="7">
        <v>2</v>
      </c>
      <c r="G138" s="7">
        <v>5</v>
      </c>
      <c r="H138" s="7">
        <f>SUM('на 01.11.2016'!H138)</f>
        <v>5</v>
      </c>
      <c r="I138" s="22">
        <f t="shared" si="2"/>
        <v>94.1</v>
      </c>
      <c r="J138" s="8">
        <f>SUM('на 01.11.2016'!J138)</f>
        <v>94.1</v>
      </c>
      <c r="K138" s="22">
        <v>0</v>
      </c>
      <c r="L138" s="5" t="s">
        <v>253</v>
      </c>
      <c r="M138" s="83"/>
      <c r="O138" s="61"/>
      <c r="P138" s="48"/>
    </row>
    <row r="139" spans="1:16" ht="12" customHeight="1">
      <c r="A139" s="7">
        <v>132</v>
      </c>
      <c r="B139" s="7" t="s">
        <v>172</v>
      </c>
      <c r="C139" s="7">
        <v>1975</v>
      </c>
      <c r="D139" s="7">
        <v>1</v>
      </c>
      <c r="E139" s="7">
        <v>0</v>
      </c>
      <c r="F139" s="7">
        <v>2</v>
      </c>
      <c r="G139" s="7">
        <v>4</v>
      </c>
      <c r="H139" s="7">
        <f>SUM('на 01.11.2016'!H139)</f>
        <v>4</v>
      </c>
      <c r="I139" s="22">
        <f t="shared" si="2"/>
        <v>77.5</v>
      </c>
      <c r="J139" s="8">
        <f>SUM('на 01.11.2016'!J139)</f>
        <v>77.5</v>
      </c>
      <c r="K139" s="22">
        <v>0</v>
      </c>
      <c r="L139" s="5" t="s">
        <v>253</v>
      </c>
      <c r="M139" s="83"/>
      <c r="O139" s="61"/>
      <c r="P139" s="48"/>
    </row>
    <row r="140" spans="1:16" ht="12" customHeight="1">
      <c r="A140" s="7">
        <v>133</v>
      </c>
      <c r="B140" s="7" t="s">
        <v>173</v>
      </c>
      <c r="C140" s="7">
        <v>1975</v>
      </c>
      <c r="D140" s="7">
        <v>1</v>
      </c>
      <c r="E140" s="7">
        <v>0</v>
      </c>
      <c r="F140" s="7">
        <v>2</v>
      </c>
      <c r="G140" s="7">
        <v>4</v>
      </c>
      <c r="H140" s="7">
        <f>SUM('на 01.11.2016'!H140)</f>
        <v>5</v>
      </c>
      <c r="I140" s="22">
        <f t="shared" si="2"/>
        <v>78.9</v>
      </c>
      <c r="J140" s="8">
        <f>SUM('на 01.11.2016'!J140)</f>
        <v>78.9</v>
      </c>
      <c r="K140" s="22">
        <v>0</v>
      </c>
      <c r="L140" s="5" t="s">
        <v>253</v>
      </c>
      <c r="M140" s="83"/>
      <c r="O140" s="61"/>
      <c r="P140" s="48"/>
    </row>
    <row r="141" spans="1:16" ht="12" customHeight="1">
      <c r="A141" s="5">
        <v>134</v>
      </c>
      <c r="B141" s="7" t="s">
        <v>174</v>
      </c>
      <c r="C141" s="7">
        <v>1975</v>
      </c>
      <c r="D141" s="7">
        <v>1</v>
      </c>
      <c r="E141" s="7">
        <v>2</v>
      </c>
      <c r="F141" s="7">
        <v>2</v>
      </c>
      <c r="G141" s="7">
        <v>5</v>
      </c>
      <c r="H141" s="7">
        <f>SUM('на 01.11.2016'!H141)</f>
        <v>7</v>
      </c>
      <c r="I141" s="22">
        <f t="shared" si="2"/>
        <v>92.8</v>
      </c>
      <c r="J141" s="8">
        <f>SUM('на 01.11.2016'!J141)</f>
        <v>92.8</v>
      </c>
      <c r="K141" s="22">
        <v>0</v>
      </c>
      <c r="L141" s="5" t="s">
        <v>253</v>
      </c>
      <c r="M141" s="83"/>
      <c r="O141" s="61"/>
      <c r="P141" s="48"/>
    </row>
    <row r="142" spans="1:16" ht="12" customHeight="1">
      <c r="A142" s="5">
        <v>135</v>
      </c>
      <c r="B142" s="7" t="s">
        <v>175</v>
      </c>
      <c r="C142" s="7">
        <v>1975</v>
      </c>
      <c r="D142" s="7">
        <v>1</v>
      </c>
      <c r="E142" s="7">
        <v>0</v>
      </c>
      <c r="F142" s="7">
        <v>2</v>
      </c>
      <c r="G142" s="7">
        <v>4</v>
      </c>
      <c r="H142" s="7">
        <f>SUM('на 01.11.2016'!H142)</f>
        <v>7</v>
      </c>
      <c r="I142" s="22">
        <f t="shared" si="2"/>
        <v>93.5</v>
      </c>
      <c r="J142" s="8">
        <f>SUM('на 01.11.2016'!J142)</f>
        <v>93.5</v>
      </c>
      <c r="K142" s="22">
        <v>0</v>
      </c>
      <c r="L142" s="5" t="s">
        <v>253</v>
      </c>
      <c r="M142" s="83"/>
      <c r="O142" s="61"/>
      <c r="P142" s="48"/>
    </row>
    <row r="143" spans="1:16" ht="12" customHeight="1">
      <c r="A143" s="5">
        <v>136</v>
      </c>
      <c r="B143" s="7" t="s">
        <v>177</v>
      </c>
      <c r="C143" s="7"/>
      <c r="D143" s="7">
        <v>2</v>
      </c>
      <c r="E143" s="7"/>
      <c r="F143" s="7">
        <v>10</v>
      </c>
      <c r="G143" s="7"/>
      <c r="H143" s="7">
        <f>SUM('на 01.11.2016'!H143)</f>
        <v>19</v>
      </c>
      <c r="I143" s="22">
        <f t="shared" si="2"/>
        <v>695.8</v>
      </c>
      <c r="J143" s="8">
        <f>SUM('на 01.11.2016'!J143)</f>
        <v>367.2</v>
      </c>
      <c r="K143" s="22">
        <v>328.6</v>
      </c>
      <c r="L143" s="35" t="s">
        <v>261</v>
      </c>
      <c r="M143" s="72" t="s">
        <v>294</v>
      </c>
      <c r="O143" s="61"/>
      <c r="P143" s="48"/>
    </row>
    <row r="144" spans="1:16" ht="12" customHeight="1">
      <c r="A144" s="5">
        <v>137</v>
      </c>
      <c r="B144" s="7" t="s">
        <v>176</v>
      </c>
      <c r="C144" s="7">
        <v>1928</v>
      </c>
      <c r="D144" s="7">
        <v>2</v>
      </c>
      <c r="E144" s="7">
        <v>1</v>
      </c>
      <c r="F144" s="7">
        <v>4</v>
      </c>
      <c r="G144" s="7">
        <v>12</v>
      </c>
      <c r="H144" s="7">
        <f>SUM('на 01.11.2016'!H144)</f>
        <v>14</v>
      </c>
      <c r="I144" s="22">
        <f t="shared" si="2"/>
        <v>295.71</v>
      </c>
      <c r="J144" s="8">
        <f>SUM('на 01.11.2016'!J144)</f>
        <v>295.71</v>
      </c>
      <c r="K144" s="22">
        <v>0</v>
      </c>
      <c r="L144" s="5" t="s">
        <v>253</v>
      </c>
      <c r="M144" s="72"/>
      <c r="O144" s="61"/>
      <c r="P144" s="48"/>
    </row>
    <row r="145" spans="1:16" ht="12" customHeight="1">
      <c r="A145" s="5">
        <v>138</v>
      </c>
      <c r="B145" s="7" t="s">
        <v>178</v>
      </c>
      <c r="C145" s="7"/>
      <c r="D145" s="7"/>
      <c r="E145" s="7"/>
      <c r="F145" s="7">
        <v>12</v>
      </c>
      <c r="G145" s="7"/>
      <c r="H145" s="7">
        <f>SUM('на 01.11.2016'!H145)</f>
        <v>19</v>
      </c>
      <c r="I145" s="22">
        <f t="shared" si="2"/>
        <v>405.4</v>
      </c>
      <c r="J145" s="8">
        <f>SUM('на 01.11.2016'!J145)</f>
        <v>405.4</v>
      </c>
      <c r="K145" s="22">
        <v>0</v>
      </c>
      <c r="L145" s="5" t="s">
        <v>253</v>
      </c>
      <c r="M145" s="72"/>
      <c r="O145" s="61"/>
      <c r="P145" s="48"/>
    </row>
    <row r="146" spans="1:16" ht="12" customHeight="1">
      <c r="A146" s="7">
        <v>139</v>
      </c>
      <c r="B146" s="7" t="s">
        <v>267</v>
      </c>
      <c r="C146" s="7"/>
      <c r="D146" s="7"/>
      <c r="E146" s="7"/>
      <c r="F146" s="7">
        <v>12</v>
      </c>
      <c r="G146" s="7"/>
      <c r="H146" s="7">
        <f>SUM('на 01.11.2016'!H146)</f>
        <v>28</v>
      </c>
      <c r="I146" s="22">
        <f t="shared" si="2"/>
        <v>374.1</v>
      </c>
      <c r="J146" s="8">
        <f>SUM('на 01.11.2016'!J146)</f>
        <v>374.1</v>
      </c>
      <c r="K146" s="22">
        <v>0</v>
      </c>
      <c r="L146" s="5" t="s">
        <v>253</v>
      </c>
      <c r="M146" s="72"/>
      <c r="O146" s="61"/>
      <c r="P146" s="48"/>
    </row>
    <row r="147" spans="1:16" ht="12" customHeight="1">
      <c r="A147" s="7">
        <v>140</v>
      </c>
      <c r="B147" s="7" t="s">
        <v>179</v>
      </c>
      <c r="C147" s="7">
        <v>1986</v>
      </c>
      <c r="D147" s="7">
        <v>2</v>
      </c>
      <c r="E147" s="7">
        <v>2</v>
      </c>
      <c r="F147" s="7">
        <v>14</v>
      </c>
      <c r="G147" s="7">
        <v>26</v>
      </c>
      <c r="H147" s="7">
        <f>SUM('на 01.11.2016'!H147)</f>
        <v>34</v>
      </c>
      <c r="I147" s="22">
        <f t="shared" si="2"/>
        <v>640.3</v>
      </c>
      <c r="J147" s="8">
        <f>SUM('на 01.11.2016'!J147)</f>
        <v>640.3</v>
      </c>
      <c r="K147" s="22">
        <v>0</v>
      </c>
      <c r="L147" s="5" t="s">
        <v>253</v>
      </c>
      <c r="M147" s="72"/>
      <c r="O147" s="61"/>
      <c r="P147" s="48"/>
    </row>
    <row r="148" spans="1:16" ht="12" customHeight="1">
      <c r="A148" s="7">
        <v>141</v>
      </c>
      <c r="B148" s="7" t="s">
        <v>180</v>
      </c>
      <c r="C148" s="7"/>
      <c r="D148" s="7"/>
      <c r="E148" s="7"/>
      <c r="F148" s="7">
        <v>12</v>
      </c>
      <c r="G148" s="7"/>
      <c r="H148" s="7">
        <f>SUM('на 01.11.2016'!H148)</f>
        <v>22</v>
      </c>
      <c r="I148" s="22">
        <f t="shared" si="2"/>
        <v>311.7</v>
      </c>
      <c r="J148" s="8">
        <f>SUM('на 01.11.2016'!J148)</f>
        <v>311.7</v>
      </c>
      <c r="K148" s="22">
        <v>0</v>
      </c>
      <c r="L148" s="5" t="s">
        <v>253</v>
      </c>
      <c r="M148" s="72"/>
      <c r="O148" s="61"/>
      <c r="P148" s="48"/>
    </row>
    <row r="149" spans="1:16" ht="12" customHeight="1">
      <c r="A149" s="7">
        <v>142</v>
      </c>
      <c r="B149" s="7" t="s">
        <v>181</v>
      </c>
      <c r="C149" s="7"/>
      <c r="D149" s="7"/>
      <c r="E149" s="7"/>
      <c r="F149" s="7">
        <v>20</v>
      </c>
      <c r="G149" s="7"/>
      <c r="H149" s="7">
        <f>SUM('на 01.11.2016'!H149)</f>
        <v>23</v>
      </c>
      <c r="I149" s="22">
        <f t="shared" si="2"/>
        <v>795.71</v>
      </c>
      <c r="J149" s="8">
        <f>SUM('на 01.11.2016'!J149)</f>
        <v>795.71</v>
      </c>
      <c r="K149" s="22">
        <v>0</v>
      </c>
      <c r="L149" s="5" t="s">
        <v>253</v>
      </c>
      <c r="M149" s="72"/>
      <c r="O149" s="61"/>
      <c r="P149" s="48"/>
    </row>
    <row r="150" spans="1:16" ht="12" customHeight="1">
      <c r="A150" s="7">
        <v>143</v>
      </c>
      <c r="B150" s="7" t="s">
        <v>182</v>
      </c>
      <c r="C150" s="7">
        <v>1907</v>
      </c>
      <c r="D150" s="7">
        <v>2</v>
      </c>
      <c r="E150" s="7">
        <v>7</v>
      </c>
      <c r="F150" s="7">
        <v>48</v>
      </c>
      <c r="G150" s="7">
        <v>69</v>
      </c>
      <c r="H150" s="7">
        <f>SUM('на 01.11.2016'!H150)</f>
        <v>87</v>
      </c>
      <c r="I150" s="22">
        <f t="shared" si="2"/>
        <v>2310.9</v>
      </c>
      <c r="J150" s="8">
        <f>SUM('на 01.11.2016'!J150)</f>
        <v>1984.2</v>
      </c>
      <c r="K150" s="22">
        <v>326.7</v>
      </c>
      <c r="L150" s="5" t="s">
        <v>253</v>
      </c>
      <c r="M150" s="72"/>
      <c r="O150" s="61"/>
      <c r="P150" s="48"/>
    </row>
    <row r="151" spans="1:16" ht="12" customHeight="1">
      <c r="A151" s="7">
        <v>144</v>
      </c>
      <c r="B151" s="7" t="s">
        <v>285</v>
      </c>
      <c r="C151" s="7">
        <v>1990</v>
      </c>
      <c r="D151" s="7">
        <v>5</v>
      </c>
      <c r="E151" s="7">
        <v>3</v>
      </c>
      <c r="F151" s="7">
        <v>90</v>
      </c>
      <c r="G151" s="7">
        <v>87</v>
      </c>
      <c r="H151" s="7">
        <f>SUM('на 01.11.2016'!H151)</f>
        <v>176</v>
      </c>
      <c r="I151" s="22">
        <f t="shared" si="2"/>
        <v>4114.1</v>
      </c>
      <c r="J151" s="8">
        <f>SUM('на 01.11.2016'!J151)</f>
        <v>4114.1</v>
      </c>
      <c r="K151" s="22">
        <v>0</v>
      </c>
      <c r="L151" s="5" t="s">
        <v>253</v>
      </c>
      <c r="M151" s="72"/>
      <c r="O151" s="61"/>
      <c r="P151" s="48"/>
    </row>
    <row r="152" spans="1:16" ht="12" customHeight="1">
      <c r="A152" s="7">
        <v>145</v>
      </c>
      <c r="B152" s="7" t="s">
        <v>183</v>
      </c>
      <c r="C152" s="7">
        <v>1927</v>
      </c>
      <c r="D152" s="7">
        <v>1</v>
      </c>
      <c r="E152" s="7">
        <v>0</v>
      </c>
      <c r="F152" s="7">
        <v>3</v>
      </c>
      <c r="G152" s="7">
        <v>7</v>
      </c>
      <c r="H152" s="7">
        <f>SUM('на 01.11.2016'!H152)</f>
        <v>6</v>
      </c>
      <c r="I152" s="22">
        <f t="shared" si="2"/>
        <v>113.8</v>
      </c>
      <c r="J152" s="8">
        <f>SUM('на 01.11.2016'!J152)</f>
        <v>113.8</v>
      </c>
      <c r="K152" s="22">
        <v>0</v>
      </c>
      <c r="L152" s="5" t="s">
        <v>253</v>
      </c>
      <c r="M152" s="72"/>
      <c r="O152" s="61"/>
      <c r="P152" s="48"/>
    </row>
    <row r="153" spans="1:16" ht="12" customHeight="1">
      <c r="A153" s="7">
        <v>146</v>
      </c>
      <c r="B153" s="7" t="s">
        <v>184</v>
      </c>
      <c r="C153" s="7">
        <v>1926</v>
      </c>
      <c r="D153" s="7">
        <v>1</v>
      </c>
      <c r="E153" s="7">
        <v>0</v>
      </c>
      <c r="F153" s="7">
        <v>3</v>
      </c>
      <c r="G153" s="7">
        <v>5</v>
      </c>
      <c r="H153" s="7">
        <f>SUM('на 01.11.2016'!H153)</f>
        <v>6</v>
      </c>
      <c r="I153" s="22">
        <f t="shared" si="2"/>
        <v>202.4</v>
      </c>
      <c r="J153" s="8">
        <f>SUM('на 01.11.2016'!J153)</f>
        <v>202.4</v>
      </c>
      <c r="K153" s="22">
        <v>0</v>
      </c>
      <c r="L153" s="5" t="s">
        <v>253</v>
      </c>
      <c r="M153" s="72"/>
      <c r="O153" s="61"/>
      <c r="P153" s="48"/>
    </row>
    <row r="154" spans="1:16" ht="12" customHeight="1">
      <c r="A154" s="7">
        <v>147</v>
      </c>
      <c r="B154" s="7" t="s">
        <v>185</v>
      </c>
      <c r="C154" s="7" t="s">
        <v>51</v>
      </c>
      <c r="D154" s="7">
        <v>2</v>
      </c>
      <c r="E154" s="7">
        <v>1</v>
      </c>
      <c r="F154" s="7">
        <v>5</v>
      </c>
      <c r="G154" s="7">
        <v>6</v>
      </c>
      <c r="H154" s="7">
        <f>SUM('на 01.11.2016'!H154)</f>
        <v>6</v>
      </c>
      <c r="I154" s="22">
        <f t="shared" si="2"/>
        <v>134.7</v>
      </c>
      <c r="J154" s="8">
        <f>SUM('на 01.11.2016'!J154)</f>
        <v>134.7</v>
      </c>
      <c r="K154" s="22">
        <v>0</v>
      </c>
      <c r="L154" s="5" t="s">
        <v>253</v>
      </c>
      <c r="M154" s="72"/>
      <c r="O154" s="61"/>
      <c r="P154" s="48"/>
    </row>
    <row r="155" spans="1:16" ht="12" customHeight="1">
      <c r="A155" s="7">
        <v>148</v>
      </c>
      <c r="B155" s="7" t="s">
        <v>186</v>
      </c>
      <c r="C155" s="7" t="s">
        <v>51</v>
      </c>
      <c r="D155" s="7">
        <v>3</v>
      </c>
      <c r="E155" s="7">
        <v>4</v>
      </c>
      <c r="F155" s="7">
        <v>38</v>
      </c>
      <c r="G155" s="7">
        <v>64</v>
      </c>
      <c r="H155" s="7">
        <f>SUM('на 01.11.2016'!H155)</f>
        <v>78</v>
      </c>
      <c r="I155" s="22">
        <f t="shared" si="2"/>
        <v>1796.1</v>
      </c>
      <c r="J155" s="8">
        <f>SUM('на 01.11.2016'!J155)</f>
        <v>1524.6</v>
      </c>
      <c r="K155" s="22">
        <v>271.5</v>
      </c>
      <c r="L155" s="5" t="s">
        <v>253</v>
      </c>
      <c r="M155" s="72"/>
      <c r="O155" s="61"/>
      <c r="P155" s="48"/>
    </row>
    <row r="156" spans="1:16" ht="12" customHeight="1">
      <c r="A156" s="7">
        <v>149</v>
      </c>
      <c r="B156" s="7" t="s">
        <v>5</v>
      </c>
      <c r="C156" s="7">
        <v>1992</v>
      </c>
      <c r="D156" s="7"/>
      <c r="E156" s="7"/>
      <c r="F156" s="7">
        <v>8</v>
      </c>
      <c r="G156" s="7"/>
      <c r="H156" s="7">
        <f>SUM('на 01.11.2016'!H156)</f>
        <v>18</v>
      </c>
      <c r="I156" s="22">
        <f t="shared" si="2"/>
        <v>364</v>
      </c>
      <c r="J156" s="8">
        <f>SUM('на 01.11.2016'!J156)</f>
        <v>364</v>
      </c>
      <c r="K156" s="22">
        <v>0</v>
      </c>
      <c r="L156" s="5" t="s">
        <v>253</v>
      </c>
      <c r="M156" s="72"/>
      <c r="O156" s="61"/>
      <c r="P156" s="48"/>
    </row>
    <row r="157" spans="1:16" ht="12" customHeight="1">
      <c r="A157" s="7">
        <v>150</v>
      </c>
      <c r="B157" s="7" t="s">
        <v>31</v>
      </c>
      <c r="C157" s="7">
        <v>1992</v>
      </c>
      <c r="D157" s="7">
        <v>3</v>
      </c>
      <c r="E157" s="7">
        <v>2</v>
      </c>
      <c r="F157" s="7">
        <v>24</v>
      </c>
      <c r="G157" s="7">
        <v>54</v>
      </c>
      <c r="H157" s="7">
        <f>SUM('на 01.11.2016'!H157)</f>
        <v>67</v>
      </c>
      <c r="I157" s="22">
        <f t="shared" si="2"/>
        <v>1300.33</v>
      </c>
      <c r="J157" s="8">
        <f>SUM('на 01.11.2016'!J157)</f>
        <v>1300.33</v>
      </c>
      <c r="K157" s="22">
        <v>0</v>
      </c>
      <c r="L157" s="5" t="s">
        <v>253</v>
      </c>
      <c r="M157" s="72"/>
      <c r="O157" s="61"/>
      <c r="P157" s="48"/>
    </row>
    <row r="158" spans="1:16" ht="12" customHeight="1">
      <c r="A158" s="7">
        <v>151</v>
      </c>
      <c r="B158" s="7" t="s">
        <v>187</v>
      </c>
      <c r="C158" s="7">
        <v>1928</v>
      </c>
      <c r="D158" s="7">
        <v>2</v>
      </c>
      <c r="E158" s="7">
        <v>2</v>
      </c>
      <c r="F158" s="7">
        <v>8</v>
      </c>
      <c r="G158" s="7">
        <v>16</v>
      </c>
      <c r="H158" s="7">
        <f>SUM('на 01.11.2016'!H158)</f>
        <v>15</v>
      </c>
      <c r="I158" s="22">
        <f t="shared" si="2"/>
        <v>316.3</v>
      </c>
      <c r="J158" s="8">
        <f>SUM('на 01.11.2016'!J158)</f>
        <v>316.3</v>
      </c>
      <c r="K158" s="22">
        <v>0</v>
      </c>
      <c r="L158" s="5" t="s">
        <v>253</v>
      </c>
      <c r="M158" s="72"/>
      <c r="O158" s="61"/>
      <c r="P158" s="48"/>
    </row>
    <row r="159" spans="1:16" ht="12" customHeight="1">
      <c r="A159" s="7">
        <v>152</v>
      </c>
      <c r="B159" s="7" t="s">
        <v>189</v>
      </c>
      <c r="C159" s="7">
        <v>1928</v>
      </c>
      <c r="D159" s="7">
        <v>2</v>
      </c>
      <c r="E159" s="7">
        <v>2</v>
      </c>
      <c r="F159" s="7">
        <v>8</v>
      </c>
      <c r="G159" s="7">
        <v>15</v>
      </c>
      <c r="H159" s="7">
        <f>SUM('на 01.11.2016'!H159)</f>
        <v>19</v>
      </c>
      <c r="I159" s="22">
        <f t="shared" si="2"/>
        <v>318</v>
      </c>
      <c r="J159" s="8">
        <f>SUM('на 01.11.2016'!J159)</f>
        <v>318</v>
      </c>
      <c r="K159" s="22">
        <v>0</v>
      </c>
      <c r="L159" s="5" t="s">
        <v>253</v>
      </c>
      <c r="M159" s="72"/>
      <c r="O159" s="61"/>
      <c r="P159" s="48"/>
    </row>
    <row r="160" spans="1:16" ht="12" customHeight="1">
      <c r="A160" s="7">
        <v>153</v>
      </c>
      <c r="B160" s="7" t="s">
        <v>190</v>
      </c>
      <c r="C160" s="7">
        <v>1928</v>
      </c>
      <c r="D160" s="7">
        <v>2</v>
      </c>
      <c r="E160" s="7">
        <v>2</v>
      </c>
      <c r="F160" s="7">
        <v>8</v>
      </c>
      <c r="G160" s="7">
        <v>16</v>
      </c>
      <c r="H160" s="7">
        <f>SUM('на 01.11.2016'!H160)</f>
        <v>18</v>
      </c>
      <c r="I160" s="22">
        <f t="shared" si="2"/>
        <v>314.1</v>
      </c>
      <c r="J160" s="8">
        <f>SUM('на 01.11.2016'!J160)</f>
        <v>314.1</v>
      </c>
      <c r="K160" s="22">
        <v>0</v>
      </c>
      <c r="L160" s="5" t="s">
        <v>253</v>
      </c>
      <c r="M160" s="72"/>
      <c r="O160" s="61"/>
      <c r="P160" s="48"/>
    </row>
    <row r="161" spans="1:16" ht="12" customHeight="1">
      <c r="A161" s="7">
        <v>154</v>
      </c>
      <c r="B161" s="7" t="s">
        <v>191</v>
      </c>
      <c r="C161" s="7">
        <v>1928</v>
      </c>
      <c r="D161" s="7">
        <v>2</v>
      </c>
      <c r="E161" s="7">
        <v>2</v>
      </c>
      <c r="F161" s="7">
        <v>8</v>
      </c>
      <c r="G161" s="7">
        <v>16</v>
      </c>
      <c r="H161" s="7">
        <f>SUM('на 01.11.2016'!H161)</f>
        <v>17</v>
      </c>
      <c r="I161" s="22">
        <f t="shared" si="2"/>
        <v>317.8</v>
      </c>
      <c r="J161" s="8">
        <f>SUM('на 01.11.2016'!J161)</f>
        <v>317.8</v>
      </c>
      <c r="K161" s="22">
        <v>0</v>
      </c>
      <c r="L161" s="5" t="s">
        <v>253</v>
      </c>
      <c r="M161" s="72"/>
      <c r="O161" s="61"/>
      <c r="P161" s="48"/>
    </row>
    <row r="162" spans="1:16" ht="12" customHeight="1">
      <c r="A162" s="7">
        <v>155</v>
      </c>
      <c r="B162" s="7" t="s">
        <v>192</v>
      </c>
      <c r="C162" s="7">
        <v>1930</v>
      </c>
      <c r="D162" s="7">
        <v>2</v>
      </c>
      <c r="E162" s="7">
        <v>2</v>
      </c>
      <c r="F162" s="12">
        <v>8</v>
      </c>
      <c r="G162" s="7">
        <v>16</v>
      </c>
      <c r="H162" s="7">
        <f>SUM('на 01.11.2016'!H162)</f>
        <v>23</v>
      </c>
      <c r="I162" s="22">
        <f t="shared" si="2"/>
        <v>307.1</v>
      </c>
      <c r="J162" s="8">
        <f>SUM('на 01.11.2016'!J162)</f>
        <v>307.1</v>
      </c>
      <c r="K162" s="22">
        <v>0</v>
      </c>
      <c r="L162" s="5" t="s">
        <v>253</v>
      </c>
      <c r="M162" s="72"/>
      <c r="O162" s="61"/>
      <c r="P162" s="48"/>
    </row>
    <row r="163" spans="1:16" ht="12" customHeight="1">
      <c r="A163" s="7">
        <v>156</v>
      </c>
      <c r="B163" s="7" t="s">
        <v>193</v>
      </c>
      <c r="C163" s="7">
        <v>1930</v>
      </c>
      <c r="D163" s="7">
        <v>2</v>
      </c>
      <c r="E163" s="7">
        <v>2</v>
      </c>
      <c r="F163" s="12">
        <v>8</v>
      </c>
      <c r="G163" s="7">
        <v>16</v>
      </c>
      <c r="H163" s="7">
        <f>SUM('на 01.11.2016'!H163)</f>
        <v>21</v>
      </c>
      <c r="I163" s="22">
        <f t="shared" si="2"/>
        <v>325.9</v>
      </c>
      <c r="J163" s="8">
        <f>SUM('на 01.11.2016'!J163)</f>
        <v>325.9</v>
      </c>
      <c r="K163" s="22">
        <v>0</v>
      </c>
      <c r="L163" s="5" t="s">
        <v>253</v>
      </c>
      <c r="M163" s="72"/>
      <c r="O163" s="61"/>
      <c r="P163" s="48"/>
    </row>
    <row r="164" spans="1:16" ht="12" customHeight="1">
      <c r="A164" s="7">
        <v>157</v>
      </c>
      <c r="B164" s="7" t="s">
        <v>194</v>
      </c>
      <c r="C164" s="7">
        <v>1930</v>
      </c>
      <c r="D164" s="7">
        <v>2</v>
      </c>
      <c r="E164" s="7">
        <v>2</v>
      </c>
      <c r="F164" s="7">
        <v>8</v>
      </c>
      <c r="G164" s="7">
        <v>16</v>
      </c>
      <c r="H164" s="7">
        <f>SUM('на 01.11.2016'!H164)</f>
        <v>21</v>
      </c>
      <c r="I164" s="22">
        <f t="shared" si="2"/>
        <v>322.4</v>
      </c>
      <c r="J164" s="8">
        <f>SUM('на 01.11.2016'!J164)</f>
        <v>322.4</v>
      </c>
      <c r="K164" s="22">
        <v>0</v>
      </c>
      <c r="L164" s="5" t="s">
        <v>253</v>
      </c>
      <c r="M164" s="72"/>
      <c r="O164" s="61"/>
      <c r="P164" s="48"/>
    </row>
    <row r="165" spans="1:16" ht="12" customHeight="1">
      <c r="A165" s="7">
        <v>158</v>
      </c>
      <c r="B165" s="7" t="s">
        <v>195</v>
      </c>
      <c r="C165" s="7">
        <v>1930</v>
      </c>
      <c r="D165" s="7">
        <v>2</v>
      </c>
      <c r="E165" s="7">
        <v>2</v>
      </c>
      <c r="F165" s="7">
        <v>8</v>
      </c>
      <c r="G165" s="7">
        <v>16</v>
      </c>
      <c r="H165" s="7">
        <f>SUM('на 01.11.2016'!H165)</f>
        <v>22</v>
      </c>
      <c r="I165" s="22">
        <f t="shared" si="2"/>
        <v>328.6</v>
      </c>
      <c r="J165" s="8">
        <f>SUM('на 01.11.2016'!J165)</f>
        <v>328.6</v>
      </c>
      <c r="K165" s="22">
        <v>0</v>
      </c>
      <c r="L165" s="5" t="s">
        <v>253</v>
      </c>
      <c r="M165" s="72"/>
      <c r="O165" s="61"/>
      <c r="P165" s="48"/>
    </row>
    <row r="166" spans="1:16" ht="12" customHeight="1">
      <c r="A166" s="7">
        <v>159</v>
      </c>
      <c r="B166" s="7" t="s">
        <v>223</v>
      </c>
      <c r="C166" s="7" t="s">
        <v>50</v>
      </c>
      <c r="D166" s="7">
        <v>3</v>
      </c>
      <c r="E166" s="7">
        <v>5</v>
      </c>
      <c r="F166" s="7">
        <v>48</v>
      </c>
      <c r="G166" s="7">
        <v>97</v>
      </c>
      <c r="H166" s="7">
        <f>SUM('на 01.11.2016'!H166)</f>
        <v>100</v>
      </c>
      <c r="I166" s="22">
        <f t="shared" si="2"/>
        <v>2010.3999999999999</v>
      </c>
      <c r="J166" s="8">
        <f>SUM('на 01.11.2016'!J166)</f>
        <v>1816.6</v>
      </c>
      <c r="K166" s="22">
        <v>193.8</v>
      </c>
      <c r="L166" s="5" t="s">
        <v>253</v>
      </c>
      <c r="M166" s="72"/>
      <c r="O166" s="61"/>
      <c r="P166" s="48"/>
    </row>
    <row r="167" spans="1:16" ht="12" customHeight="1">
      <c r="A167" s="7">
        <v>160</v>
      </c>
      <c r="B167" s="7" t="s">
        <v>196</v>
      </c>
      <c r="C167" s="7">
        <v>1980</v>
      </c>
      <c r="D167" s="7">
        <v>3</v>
      </c>
      <c r="E167" s="7">
        <v>3</v>
      </c>
      <c r="F167" s="7">
        <v>27</v>
      </c>
      <c r="G167" s="7">
        <v>54</v>
      </c>
      <c r="H167" s="7">
        <f>SUM('на 01.11.2016'!H167)</f>
        <v>67</v>
      </c>
      <c r="I167" s="22">
        <f t="shared" si="2"/>
        <v>1320.3</v>
      </c>
      <c r="J167" s="8">
        <f>SUM('на 01.11.2016'!J167)</f>
        <v>1320.3</v>
      </c>
      <c r="K167" s="22">
        <v>0</v>
      </c>
      <c r="L167" s="5" t="s">
        <v>253</v>
      </c>
      <c r="M167" s="72"/>
      <c r="O167" s="61"/>
      <c r="P167" s="48"/>
    </row>
    <row r="168" spans="1:16" ht="12" customHeight="1">
      <c r="A168" s="7">
        <v>161</v>
      </c>
      <c r="B168" s="7" t="s">
        <v>197</v>
      </c>
      <c r="C168" s="7">
        <v>1956</v>
      </c>
      <c r="D168" s="7">
        <v>1</v>
      </c>
      <c r="E168" s="7">
        <v>2</v>
      </c>
      <c r="F168" s="12">
        <v>2</v>
      </c>
      <c r="G168" s="7">
        <v>6</v>
      </c>
      <c r="H168" s="7">
        <f>SUM('на 01.11.2016'!H168)</f>
        <v>4</v>
      </c>
      <c r="I168" s="22">
        <f t="shared" si="2"/>
        <v>81.6</v>
      </c>
      <c r="J168" s="8">
        <f>SUM('на 01.11.2016'!J168)</f>
        <v>81.6</v>
      </c>
      <c r="K168" s="22">
        <v>0</v>
      </c>
      <c r="L168" s="35" t="s">
        <v>259</v>
      </c>
      <c r="M168" s="80" t="s">
        <v>299</v>
      </c>
      <c r="O168" s="61"/>
      <c r="P168" s="48"/>
    </row>
    <row r="169" spans="1:16" ht="12" customHeight="1">
      <c r="A169" s="7">
        <v>162</v>
      </c>
      <c r="B169" s="7" t="s">
        <v>198</v>
      </c>
      <c r="C169" s="7">
        <v>1956</v>
      </c>
      <c r="D169" s="7">
        <v>1</v>
      </c>
      <c r="E169" s="7">
        <v>0</v>
      </c>
      <c r="F169" s="12">
        <v>2</v>
      </c>
      <c r="G169" s="7">
        <v>6</v>
      </c>
      <c r="H169" s="7">
        <f>SUM('на 01.11.2016'!H169)</f>
        <v>8</v>
      </c>
      <c r="I169" s="22">
        <f t="shared" si="2"/>
        <v>132.2</v>
      </c>
      <c r="J169" s="8">
        <f>SUM('на 01.11.2016'!J169)</f>
        <v>132.2</v>
      </c>
      <c r="K169" s="22">
        <v>0</v>
      </c>
      <c r="L169" s="5" t="s">
        <v>253</v>
      </c>
      <c r="M169" s="80"/>
      <c r="O169" s="61"/>
      <c r="P169" s="48"/>
    </row>
    <row r="170" spans="1:16" ht="12" customHeight="1">
      <c r="A170" s="7">
        <v>163</v>
      </c>
      <c r="B170" s="7" t="s">
        <v>199</v>
      </c>
      <c r="C170" s="7">
        <v>1956</v>
      </c>
      <c r="D170" s="7">
        <v>1</v>
      </c>
      <c r="E170" s="7">
        <v>0</v>
      </c>
      <c r="F170" s="12">
        <v>4</v>
      </c>
      <c r="G170" s="7">
        <v>5</v>
      </c>
      <c r="H170" s="7">
        <f>SUM('на 01.11.2016'!H170)</f>
        <v>9</v>
      </c>
      <c r="I170" s="22">
        <f t="shared" si="2"/>
        <v>87.2</v>
      </c>
      <c r="J170" s="8">
        <f>SUM('на 01.11.2016'!J170)</f>
        <v>87.2</v>
      </c>
      <c r="K170" s="22">
        <v>0</v>
      </c>
      <c r="L170" s="5" t="s">
        <v>253</v>
      </c>
      <c r="M170" s="80"/>
      <c r="O170" s="61"/>
      <c r="P170" s="48"/>
    </row>
    <row r="171" spans="1:16" ht="12" customHeight="1">
      <c r="A171" s="7">
        <v>164</v>
      </c>
      <c r="B171" s="7" t="s">
        <v>200</v>
      </c>
      <c r="C171" s="7">
        <v>1956</v>
      </c>
      <c r="D171" s="7">
        <v>1</v>
      </c>
      <c r="E171" s="7">
        <v>0</v>
      </c>
      <c r="F171" s="12">
        <v>3</v>
      </c>
      <c r="G171" s="7">
        <v>4</v>
      </c>
      <c r="H171" s="7">
        <f>SUM('на 01.11.2016'!H171)</f>
        <v>5</v>
      </c>
      <c r="I171" s="22">
        <f t="shared" si="2"/>
        <v>96.9</v>
      </c>
      <c r="J171" s="8">
        <f>SUM('на 01.11.2016'!J171)</f>
        <v>96.9</v>
      </c>
      <c r="K171" s="22">
        <v>0</v>
      </c>
      <c r="L171" s="5" t="s">
        <v>253</v>
      </c>
      <c r="M171" s="80"/>
      <c r="O171" s="61"/>
      <c r="P171" s="48"/>
    </row>
    <row r="172" spans="1:16" ht="12" customHeight="1">
      <c r="A172" s="7">
        <v>165</v>
      </c>
      <c r="B172" s="7" t="s">
        <v>201</v>
      </c>
      <c r="C172" s="7"/>
      <c r="D172" s="7"/>
      <c r="E172" s="7"/>
      <c r="F172" s="12">
        <v>3</v>
      </c>
      <c r="G172" s="7"/>
      <c r="H172" s="7">
        <f>SUM('на 01.11.2016'!H172)</f>
        <v>5</v>
      </c>
      <c r="I172" s="22">
        <f t="shared" si="2"/>
        <v>108.9</v>
      </c>
      <c r="J172" s="8">
        <f>SUM('на 01.11.2016'!J172)</f>
        <v>108.9</v>
      </c>
      <c r="K172" s="22">
        <v>0</v>
      </c>
      <c r="L172" s="5" t="s">
        <v>253</v>
      </c>
      <c r="M172" s="87" t="s">
        <v>299</v>
      </c>
      <c r="O172" s="61"/>
      <c r="P172" s="48"/>
    </row>
    <row r="173" spans="1:16" ht="12" customHeight="1">
      <c r="A173" s="7">
        <v>166</v>
      </c>
      <c r="B173" s="7" t="s">
        <v>202</v>
      </c>
      <c r="C173" s="7"/>
      <c r="D173" s="7"/>
      <c r="E173" s="7"/>
      <c r="F173" s="12">
        <v>4</v>
      </c>
      <c r="G173" s="7"/>
      <c r="H173" s="7">
        <f>SUM('на 01.11.2016'!H173)</f>
        <v>4</v>
      </c>
      <c r="I173" s="22">
        <f t="shared" si="2"/>
        <v>141.1</v>
      </c>
      <c r="J173" s="8">
        <f>SUM('на 01.11.2016'!J173)</f>
        <v>141.1</v>
      </c>
      <c r="K173" s="22">
        <v>0</v>
      </c>
      <c r="L173" s="5" t="s">
        <v>253</v>
      </c>
      <c r="M173" s="88"/>
      <c r="O173" s="61"/>
      <c r="P173" s="48"/>
    </row>
    <row r="174" spans="1:16" ht="12" customHeight="1">
      <c r="A174" s="7">
        <v>167</v>
      </c>
      <c r="B174" s="7" t="s">
        <v>203</v>
      </c>
      <c r="C174" s="7"/>
      <c r="D174" s="7"/>
      <c r="E174" s="7"/>
      <c r="F174" s="12">
        <v>4</v>
      </c>
      <c r="G174" s="7"/>
      <c r="H174" s="7">
        <f>SUM('на 01.11.2016'!H174)</f>
        <v>7</v>
      </c>
      <c r="I174" s="22">
        <f t="shared" si="2"/>
        <v>127.5</v>
      </c>
      <c r="J174" s="8">
        <f>SUM('на 01.11.2016'!J174)</f>
        <v>127.5</v>
      </c>
      <c r="K174" s="22">
        <v>0</v>
      </c>
      <c r="L174" s="5" t="s">
        <v>253</v>
      </c>
      <c r="M174" s="88"/>
      <c r="O174" s="61"/>
      <c r="P174" s="48"/>
    </row>
    <row r="175" spans="1:16" ht="12" customHeight="1">
      <c r="A175" s="7">
        <v>168</v>
      </c>
      <c r="B175" s="7" t="s">
        <v>204</v>
      </c>
      <c r="C175" s="7">
        <v>2010</v>
      </c>
      <c r="D175" s="7">
        <v>3</v>
      </c>
      <c r="E175" s="7"/>
      <c r="F175" s="12">
        <v>16</v>
      </c>
      <c r="G175" s="7"/>
      <c r="H175" s="7">
        <f>SUM('на 01.11.2016'!H175)</f>
        <v>44</v>
      </c>
      <c r="I175" s="22">
        <f t="shared" si="2"/>
        <v>922.7</v>
      </c>
      <c r="J175" s="8">
        <f>SUM('на 01.11.2016'!J175)</f>
        <v>922.7</v>
      </c>
      <c r="K175" s="22">
        <v>0</v>
      </c>
      <c r="L175" s="5" t="s">
        <v>253</v>
      </c>
      <c r="M175" s="88"/>
      <c r="O175" s="61"/>
      <c r="P175" s="48"/>
    </row>
    <row r="176" spans="1:16" ht="12" customHeight="1">
      <c r="A176" s="7">
        <v>169</v>
      </c>
      <c r="B176" s="7" t="s">
        <v>30</v>
      </c>
      <c r="C176" s="7">
        <v>2011</v>
      </c>
      <c r="D176" s="7">
        <v>3</v>
      </c>
      <c r="E176" s="7"/>
      <c r="F176" s="7">
        <v>24</v>
      </c>
      <c r="G176" s="7">
        <v>3</v>
      </c>
      <c r="H176" s="7">
        <f>SUM('на 01.11.2016'!H176)</f>
        <v>41</v>
      </c>
      <c r="I176" s="22">
        <f t="shared" si="2"/>
        <v>1161.8</v>
      </c>
      <c r="J176" s="8">
        <f>SUM('на 01.11.2016'!J176)</f>
        <v>1161.8</v>
      </c>
      <c r="K176" s="22">
        <v>0</v>
      </c>
      <c r="L176" s="5" t="s">
        <v>253</v>
      </c>
      <c r="M176" s="88"/>
      <c r="O176" s="61"/>
      <c r="P176" s="48"/>
    </row>
    <row r="177" spans="1:16" ht="12" customHeight="1">
      <c r="A177" s="7">
        <v>170</v>
      </c>
      <c r="B177" s="7" t="s">
        <v>205</v>
      </c>
      <c r="C177" s="7">
        <v>1969</v>
      </c>
      <c r="D177" s="7">
        <v>1</v>
      </c>
      <c r="E177" s="7">
        <v>0</v>
      </c>
      <c r="F177" s="7">
        <v>4</v>
      </c>
      <c r="G177" s="7">
        <v>5</v>
      </c>
      <c r="H177" s="7">
        <f>SUM('на 01.11.2016'!H177)</f>
        <v>8</v>
      </c>
      <c r="I177" s="22">
        <f t="shared" si="2"/>
        <v>139.4</v>
      </c>
      <c r="J177" s="8">
        <f>SUM('на 01.11.2016'!J177)</f>
        <v>139.4</v>
      </c>
      <c r="K177" s="22">
        <v>0</v>
      </c>
      <c r="L177" s="5" t="s">
        <v>253</v>
      </c>
      <c r="M177" s="88"/>
      <c r="O177" s="61"/>
      <c r="P177" s="48"/>
    </row>
    <row r="178" spans="1:16" ht="12" customHeight="1">
      <c r="A178" s="7">
        <v>171</v>
      </c>
      <c r="B178" s="7" t="s">
        <v>206</v>
      </c>
      <c r="C178" s="7">
        <v>1975</v>
      </c>
      <c r="D178" s="7">
        <v>2</v>
      </c>
      <c r="E178" s="7">
        <v>2</v>
      </c>
      <c r="F178" s="7">
        <v>16</v>
      </c>
      <c r="G178" s="7">
        <v>32</v>
      </c>
      <c r="H178" s="7">
        <f>SUM('на 01.11.2016'!H178)</f>
        <v>29</v>
      </c>
      <c r="I178" s="22">
        <f t="shared" si="2"/>
        <v>781.2</v>
      </c>
      <c r="J178" s="8">
        <f>SUM('на 01.11.2016'!J178)</f>
        <v>781.2</v>
      </c>
      <c r="K178" s="22">
        <v>0</v>
      </c>
      <c r="L178" s="5" t="s">
        <v>253</v>
      </c>
      <c r="M178" s="88"/>
      <c r="O178" s="61"/>
      <c r="P178" s="48"/>
    </row>
    <row r="179" spans="1:16" ht="12" customHeight="1">
      <c r="A179" s="7">
        <v>172</v>
      </c>
      <c r="B179" s="7" t="s">
        <v>207</v>
      </c>
      <c r="C179" s="7">
        <v>1977</v>
      </c>
      <c r="D179" s="7">
        <v>2</v>
      </c>
      <c r="E179" s="12">
        <v>2</v>
      </c>
      <c r="F179" s="7">
        <v>16</v>
      </c>
      <c r="G179" s="7">
        <v>32</v>
      </c>
      <c r="H179" s="7">
        <f>SUM('на 01.11.2016'!H179)</f>
        <v>42</v>
      </c>
      <c r="I179" s="22">
        <f t="shared" si="2"/>
        <v>795.7</v>
      </c>
      <c r="J179" s="8">
        <f>SUM('на 01.11.2016'!J179)</f>
        <v>795.7</v>
      </c>
      <c r="K179" s="22">
        <v>0</v>
      </c>
      <c r="L179" s="5" t="s">
        <v>253</v>
      </c>
      <c r="M179" s="88"/>
      <c r="O179" s="61"/>
      <c r="P179" s="48"/>
    </row>
    <row r="180" spans="1:16" ht="12" customHeight="1">
      <c r="A180" s="7">
        <v>173</v>
      </c>
      <c r="B180" s="7" t="s">
        <v>208</v>
      </c>
      <c r="C180" s="7">
        <v>1978</v>
      </c>
      <c r="D180" s="7">
        <v>2</v>
      </c>
      <c r="E180" s="7">
        <v>2</v>
      </c>
      <c r="F180" s="7">
        <v>16</v>
      </c>
      <c r="G180" s="7">
        <v>32</v>
      </c>
      <c r="H180" s="7">
        <f>SUM('на 01.11.2016'!H180)</f>
        <v>23</v>
      </c>
      <c r="I180" s="22">
        <f t="shared" si="2"/>
        <v>807</v>
      </c>
      <c r="J180" s="8">
        <f>SUM('на 01.11.2016'!J180)</f>
        <v>807</v>
      </c>
      <c r="K180" s="22">
        <v>0</v>
      </c>
      <c r="L180" s="5" t="s">
        <v>253</v>
      </c>
      <c r="M180" s="89"/>
      <c r="O180" s="61"/>
      <c r="P180" s="48"/>
    </row>
    <row r="181" spans="1:16" ht="12" customHeight="1">
      <c r="A181" s="7">
        <v>174</v>
      </c>
      <c r="B181" s="7" t="s">
        <v>286</v>
      </c>
      <c r="C181" s="7">
        <v>2016</v>
      </c>
      <c r="D181" s="7">
        <v>3</v>
      </c>
      <c r="E181" s="7">
        <v>2</v>
      </c>
      <c r="F181" s="7">
        <v>24</v>
      </c>
      <c r="G181" s="7"/>
      <c r="H181" s="7">
        <f>SUM('на 01.11.2016'!H181)</f>
        <v>30</v>
      </c>
      <c r="I181" s="22">
        <f t="shared" si="2"/>
        <v>1030.4</v>
      </c>
      <c r="J181" s="8">
        <f>SUM('на 01.11.2016'!J181)</f>
        <v>1030.4</v>
      </c>
      <c r="K181" s="22">
        <v>0</v>
      </c>
      <c r="L181" s="22">
        <v>0</v>
      </c>
      <c r="M181" s="78" t="s">
        <v>290</v>
      </c>
      <c r="O181" s="61"/>
      <c r="P181" s="48"/>
    </row>
    <row r="182" spans="1:16" ht="12" customHeight="1">
      <c r="A182" s="7">
        <v>175</v>
      </c>
      <c r="B182" s="7" t="s">
        <v>292</v>
      </c>
      <c r="C182" s="7">
        <v>2016</v>
      </c>
      <c r="D182" s="7">
        <v>3</v>
      </c>
      <c r="E182" s="7">
        <v>2</v>
      </c>
      <c r="F182" s="7">
        <v>27</v>
      </c>
      <c r="G182" s="7">
        <v>42</v>
      </c>
      <c r="H182" s="7">
        <f>SUM('на 01.11.2016'!H182)</f>
        <v>13</v>
      </c>
      <c r="I182" s="22">
        <f t="shared" si="2"/>
        <v>1058.9</v>
      </c>
      <c r="J182" s="8">
        <f>SUM('на 01.11.2016'!J182)</f>
        <v>1058.9</v>
      </c>
      <c r="K182" s="22">
        <v>0</v>
      </c>
      <c r="L182" s="22"/>
      <c r="M182" s="78"/>
      <c r="O182" s="61"/>
      <c r="P182" s="48"/>
    </row>
    <row r="183" spans="1:16" ht="48" customHeight="1">
      <c r="A183" s="7">
        <v>176</v>
      </c>
      <c r="B183" s="7" t="s">
        <v>209</v>
      </c>
      <c r="C183" s="7">
        <v>1950</v>
      </c>
      <c r="D183" s="7">
        <v>2</v>
      </c>
      <c r="E183" s="7">
        <v>3</v>
      </c>
      <c r="F183" s="7">
        <v>20</v>
      </c>
      <c r="G183" s="7">
        <v>30</v>
      </c>
      <c r="H183" s="7">
        <f>SUM('на 01.11.2016'!H183)</f>
        <v>33</v>
      </c>
      <c r="I183" s="22">
        <f t="shared" si="2"/>
        <v>680.1</v>
      </c>
      <c r="J183" s="8">
        <f>SUM('на 01.11.2016'!J183)</f>
        <v>680.1</v>
      </c>
      <c r="K183" s="22">
        <v>0</v>
      </c>
      <c r="L183" s="5" t="s">
        <v>253</v>
      </c>
      <c r="M183" s="72" t="s">
        <v>282</v>
      </c>
      <c r="O183" s="61"/>
      <c r="P183" s="48"/>
    </row>
    <row r="184" spans="1:16" ht="48" customHeight="1">
      <c r="A184" s="7">
        <v>177</v>
      </c>
      <c r="B184" s="7" t="s">
        <v>210</v>
      </c>
      <c r="C184" s="7">
        <v>1940</v>
      </c>
      <c r="D184" s="7">
        <v>2</v>
      </c>
      <c r="E184" s="7">
        <v>1</v>
      </c>
      <c r="F184" s="7">
        <v>6</v>
      </c>
      <c r="G184" s="7">
        <v>6</v>
      </c>
      <c r="H184" s="7">
        <f>SUM('на 01.11.2016'!H184)</f>
        <v>11</v>
      </c>
      <c r="I184" s="22">
        <f t="shared" si="2"/>
        <v>159.5</v>
      </c>
      <c r="J184" s="8">
        <f>SUM('на 01.11.2016'!J184)</f>
        <v>159.5</v>
      </c>
      <c r="K184" s="22">
        <v>0</v>
      </c>
      <c r="L184" s="5" t="s">
        <v>253</v>
      </c>
      <c r="M184" s="72"/>
      <c r="O184" s="61"/>
      <c r="P184" s="48"/>
    </row>
    <row r="185" spans="1:16" ht="24.75" customHeight="1">
      <c r="A185" s="7">
        <v>178</v>
      </c>
      <c r="B185" s="7" t="s">
        <v>8</v>
      </c>
      <c r="C185" s="7"/>
      <c r="D185" s="7">
        <v>5</v>
      </c>
      <c r="E185" s="7"/>
      <c r="F185" s="7">
        <v>74</v>
      </c>
      <c r="G185" s="7"/>
      <c r="H185" s="7">
        <f>SUM('на 01.11.2016'!H185)</f>
        <v>116</v>
      </c>
      <c r="I185" s="22">
        <f t="shared" si="2"/>
        <v>3375.9</v>
      </c>
      <c r="J185" s="8">
        <f>SUM('на 01.11.2016'!J185)</f>
        <v>2702.4</v>
      </c>
      <c r="K185" s="22">
        <v>673.5</v>
      </c>
      <c r="L185" s="35" t="s">
        <v>259</v>
      </c>
      <c r="M185" s="67" t="s">
        <v>290</v>
      </c>
      <c r="O185" s="61"/>
      <c r="P185" s="48"/>
    </row>
    <row r="186" spans="1:16" ht="33" customHeight="1">
      <c r="A186" s="7">
        <v>179</v>
      </c>
      <c r="B186" s="7" t="s">
        <v>211</v>
      </c>
      <c r="C186" s="7">
        <v>1972</v>
      </c>
      <c r="D186" s="7">
        <v>5</v>
      </c>
      <c r="E186" s="7">
        <v>4</v>
      </c>
      <c r="F186" s="7">
        <v>70</v>
      </c>
      <c r="G186" s="7">
        <v>170</v>
      </c>
      <c r="H186" s="7">
        <f>SUM('на 01.11.2016'!H186)</f>
        <v>151</v>
      </c>
      <c r="I186" s="22">
        <f t="shared" si="2"/>
        <v>3370.2</v>
      </c>
      <c r="J186" s="8">
        <f>SUM('на 01.11.2016'!J186)</f>
        <v>3370.2</v>
      </c>
      <c r="K186" s="22">
        <v>0</v>
      </c>
      <c r="L186" s="5" t="s">
        <v>253</v>
      </c>
      <c r="M186" s="75" t="s">
        <v>282</v>
      </c>
      <c r="O186" s="61"/>
      <c r="P186" s="48"/>
    </row>
    <row r="187" spans="1:16" ht="33" customHeight="1">
      <c r="A187" s="7">
        <v>180</v>
      </c>
      <c r="B187" s="7" t="s">
        <v>212</v>
      </c>
      <c r="C187" s="7">
        <v>1958</v>
      </c>
      <c r="D187" s="7">
        <v>2</v>
      </c>
      <c r="E187" s="7">
        <v>3</v>
      </c>
      <c r="F187" s="7">
        <v>18</v>
      </c>
      <c r="G187" s="7">
        <v>44</v>
      </c>
      <c r="H187" s="7">
        <f>SUM('на 01.11.2016'!H187)</f>
        <v>38</v>
      </c>
      <c r="I187" s="22">
        <f t="shared" si="2"/>
        <v>962.16</v>
      </c>
      <c r="J187" s="8">
        <f>SUM('на 01.11.2016'!J187)</f>
        <v>852.86</v>
      </c>
      <c r="K187" s="22">
        <v>109.3</v>
      </c>
      <c r="L187" s="5" t="s">
        <v>253</v>
      </c>
      <c r="M187" s="76"/>
      <c r="O187" s="61"/>
      <c r="P187" s="48"/>
    </row>
    <row r="188" spans="1:16" ht="33" customHeight="1">
      <c r="A188" s="7">
        <v>181</v>
      </c>
      <c r="B188" s="7" t="s">
        <v>221</v>
      </c>
      <c r="C188" s="7">
        <v>1962</v>
      </c>
      <c r="D188" s="7">
        <v>1</v>
      </c>
      <c r="E188" s="7">
        <v>0</v>
      </c>
      <c r="F188" s="7">
        <v>4</v>
      </c>
      <c r="G188" s="7">
        <v>5</v>
      </c>
      <c r="H188" s="7">
        <f>SUM('на 01.11.2016'!H188)</f>
        <v>3</v>
      </c>
      <c r="I188" s="22">
        <f t="shared" si="2"/>
        <v>88.8</v>
      </c>
      <c r="J188" s="8">
        <f>SUM('на 01.11.2016'!J188)</f>
        <v>88.8</v>
      </c>
      <c r="K188" s="22">
        <v>0</v>
      </c>
      <c r="L188" s="5" t="s">
        <v>253</v>
      </c>
      <c r="M188" s="77"/>
      <c r="O188" s="61"/>
      <c r="P188" s="48"/>
    </row>
    <row r="189" spans="1:16" ht="18" customHeight="1">
      <c r="A189" s="7">
        <v>182</v>
      </c>
      <c r="B189" s="7" t="s">
        <v>27</v>
      </c>
      <c r="C189" s="7">
        <v>2011</v>
      </c>
      <c r="D189" s="7">
        <v>3</v>
      </c>
      <c r="E189" s="7">
        <v>3</v>
      </c>
      <c r="F189" s="7">
        <v>36</v>
      </c>
      <c r="G189" s="7"/>
      <c r="H189" s="7">
        <f>SUM('на 01.11.2016'!H189)</f>
        <v>61</v>
      </c>
      <c r="I189" s="22">
        <f t="shared" si="2"/>
        <v>1478.7</v>
      </c>
      <c r="J189" s="8">
        <f>SUM('на 01.11.2016'!J189)</f>
        <v>1375</v>
      </c>
      <c r="K189" s="22">
        <v>103.7</v>
      </c>
      <c r="L189" s="35" t="s">
        <v>259</v>
      </c>
      <c r="M189" s="78" t="s">
        <v>290</v>
      </c>
      <c r="O189" s="61"/>
      <c r="P189" s="48"/>
    </row>
    <row r="190" spans="1:16" ht="18" customHeight="1">
      <c r="A190" s="7">
        <v>183</v>
      </c>
      <c r="B190" s="7" t="s">
        <v>278</v>
      </c>
      <c r="C190" s="7">
        <v>2011</v>
      </c>
      <c r="D190" s="7">
        <v>3</v>
      </c>
      <c r="E190" s="7">
        <v>3</v>
      </c>
      <c r="F190" s="7">
        <v>39</v>
      </c>
      <c r="G190" s="7"/>
      <c r="H190" s="7">
        <f>SUM('на 01.11.2016'!H190)</f>
        <v>60</v>
      </c>
      <c r="I190" s="22">
        <f t="shared" si="2"/>
        <v>1872.3</v>
      </c>
      <c r="J190" s="8">
        <f>SUM('на 01.11.2016'!J190)</f>
        <v>1690.3</v>
      </c>
      <c r="K190" s="22">
        <v>182</v>
      </c>
      <c r="L190" s="35"/>
      <c r="M190" s="78"/>
      <c r="O190" s="61"/>
      <c r="P190" s="48"/>
    </row>
    <row r="191" spans="1:16" ht="18" customHeight="1">
      <c r="A191" s="7">
        <v>184</v>
      </c>
      <c r="B191" s="7" t="s">
        <v>303</v>
      </c>
      <c r="C191" s="7">
        <v>2016</v>
      </c>
      <c r="D191" s="7">
        <v>3</v>
      </c>
      <c r="E191" s="7"/>
      <c r="F191" s="7">
        <v>30</v>
      </c>
      <c r="G191" s="7"/>
      <c r="H191" s="7">
        <v>10</v>
      </c>
      <c r="I191" s="22">
        <f t="shared" si="2"/>
        <v>1216.6</v>
      </c>
      <c r="J191" s="8">
        <f>SUM('на 01.11.2016'!J191)</f>
        <v>1216.6</v>
      </c>
      <c r="K191" s="22">
        <v>0</v>
      </c>
      <c r="L191" s="35"/>
      <c r="M191" s="75" t="s">
        <v>282</v>
      </c>
      <c r="O191" s="61"/>
      <c r="P191" s="48"/>
    </row>
    <row r="192" spans="1:16" ht="24.75" customHeight="1">
      <c r="A192" s="7">
        <v>185</v>
      </c>
      <c r="B192" s="7" t="s">
        <v>213</v>
      </c>
      <c r="C192" s="7">
        <v>1975</v>
      </c>
      <c r="D192" s="7">
        <v>2</v>
      </c>
      <c r="E192" s="7">
        <v>2</v>
      </c>
      <c r="F192" s="7">
        <v>16</v>
      </c>
      <c r="G192" s="7">
        <v>32</v>
      </c>
      <c r="H192" s="7">
        <f>SUM('на 01.11.2016'!H192)</f>
        <v>34</v>
      </c>
      <c r="I192" s="22">
        <f t="shared" si="2"/>
        <v>789.3</v>
      </c>
      <c r="J192" s="8">
        <f>SUM('на 01.11.2016'!J192)</f>
        <v>789.3</v>
      </c>
      <c r="K192" s="22">
        <v>0</v>
      </c>
      <c r="L192" s="35" t="s">
        <v>261</v>
      </c>
      <c r="M192" s="76"/>
      <c r="O192" s="61"/>
      <c r="P192" s="48"/>
    </row>
    <row r="193" spans="1:16" ht="24.75" customHeight="1">
      <c r="A193" s="7">
        <v>186</v>
      </c>
      <c r="B193" s="7" t="s">
        <v>214</v>
      </c>
      <c r="C193" s="7">
        <v>1956</v>
      </c>
      <c r="D193" s="7">
        <v>1</v>
      </c>
      <c r="E193" s="7">
        <v>0</v>
      </c>
      <c r="F193" s="7">
        <v>4</v>
      </c>
      <c r="G193" s="7">
        <v>4</v>
      </c>
      <c r="H193" s="7">
        <f>SUM('на 01.11.2016'!H193)</f>
        <v>11</v>
      </c>
      <c r="I193" s="22">
        <f t="shared" si="2"/>
        <v>121.3</v>
      </c>
      <c r="J193" s="8">
        <f>SUM('на 01.11.2016'!J193)</f>
        <v>121.3</v>
      </c>
      <c r="K193" s="22">
        <v>0</v>
      </c>
      <c r="L193" s="5" t="s">
        <v>253</v>
      </c>
      <c r="M193" s="76"/>
      <c r="O193" s="61"/>
      <c r="P193" s="48"/>
    </row>
    <row r="194" spans="1:16" ht="24.75" customHeight="1">
      <c r="A194" s="7">
        <v>187</v>
      </c>
      <c r="B194" s="7" t="s">
        <v>6</v>
      </c>
      <c r="C194" s="7"/>
      <c r="D194" s="7">
        <v>5</v>
      </c>
      <c r="E194" s="7"/>
      <c r="F194" s="7">
        <v>70</v>
      </c>
      <c r="G194" s="7"/>
      <c r="H194" s="7">
        <f>SUM('на 01.11.2016'!H194)</f>
        <v>102</v>
      </c>
      <c r="I194" s="22">
        <f t="shared" si="2"/>
        <v>2633.87</v>
      </c>
      <c r="J194" s="8">
        <f>SUM('на 01.11.2016'!J194)</f>
        <v>2633.87</v>
      </c>
      <c r="K194" s="22">
        <v>0</v>
      </c>
      <c r="L194" s="5" t="s">
        <v>253</v>
      </c>
      <c r="M194" s="76"/>
      <c r="O194" s="61"/>
      <c r="P194" s="48"/>
    </row>
    <row r="195" spans="1:16" ht="24.75" customHeight="1">
      <c r="A195" s="7">
        <v>188</v>
      </c>
      <c r="B195" s="7" t="s">
        <v>7</v>
      </c>
      <c r="C195" s="7"/>
      <c r="D195" s="7">
        <v>5</v>
      </c>
      <c r="E195" s="7"/>
      <c r="F195" s="7">
        <v>70</v>
      </c>
      <c r="G195" s="7"/>
      <c r="H195" s="7">
        <f>SUM('на 01.11.2016'!H195)</f>
        <v>98</v>
      </c>
      <c r="I195" s="22">
        <f t="shared" si="2"/>
        <v>2642.5</v>
      </c>
      <c r="J195" s="8">
        <f>SUM('на 01.11.2016'!J195)</f>
        <v>2642.5</v>
      </c>
      <c r="K195" s="22">
        <v>0</v>
      </c>
      <c r="L195" s="5" t="s">
        <v>253</v>
      </c>
      <c r="M195" s="77"/>
      <c r="O195" s="61"/>
      <c r="P195" s="48"/>
    </row>
    <row r="196" spans="1:16" ht="16.5" customHeight="1">
      <c r="A196" s="7">
        <v>189</v>
      </c>
      <c r="B196" s="7" t="s">
        <v>29</v>
      </c>
      <c r="C196" s="7"/>
      <c r="D196" s="7">
        <v>5</v>
      </c>
      <c r="E196" s="7"/>
      <c r="F196" s="7">
        <v>127</v>
      </c>
      <c r="G196" s="7"/>
      <c r="H196" s="7">
        <f>SUM('на 01.11.2016'!H196)</f>
        <v>253</v>
      </c>
      <c r="I196" s="22">
        <f t="shared" si="2"/>
        <v>2594.3</v>
      </c>
      <c r="J196" s="8">
        <f>SUM('на 01.11.2016'!J196)</f>
        <v>2409.8</v>
      </c>
      <c r="K196" s="22">
        <v>184.5</v>
      </c>
      <c r="L196" s="35" t="s">
        <v>259</v>
      </c>
      <c r="M196" s="78" t="s">
        <v>290</v>
      </c>
      <c r="O196" s="61"/>
      <c r="P196" s="48"/>
    </row>
    <row r="197" spans="1:16" s="15" customFormat="1" ht="16.5" customHeight="1">
      <c r="A197" s="7">
        <v>190</v>
      </c>
      <c r="B197" s="7" t="s">
        <v>28</v>
      </c>
      <c r="C197" s="7"/>
      <c r="D197" s="7">
        <v>5</v>
      </c>
      <c r="E197" s="7"/>
      <c r="F197" s="7">
        <v>90</v>
      </c>
      <c r="G197" s="7"/>
      <c r="H197" s="7">
        <f>SUM('на 01.11.2016'!H197)</f>
        <v>177</v>
      </c>
      <c r="I197" s="22">
        <f t="shared" si="2"/>
        <v>4186.4</v>
      </c>
      <c r="J197" s="8">
        <f>SUM('на 01.11.2016'!J197)</f>
        <v>4186.4</v>
      </c>
      <c r="K197" s="22">
        <v>0</v>
      </c>
      <c r="L197" s="5" t="s">
        <v>253</v>
      </c>
      <c r="M197" s="78"/>
      <c r="O197" s="61"/>
      <c r="P197" s="48"/>
    </row>
    <row r="198" spans="1:17" s="15" customFormat="1" ht="42.75" customHeight="1">
      <c r="A198" s="3">
        <f>SUM(A197)</f>
        <v>190</v>
      </c>
      <c r="B198" s="26" t="s">
        <v>3</v>
      </c>
      <c r="C198" s="14"/>
      <c r="D198" s="14"/>
      <c r="E198" s="14"/>
      <c r="F198" s="14">
        <f aca="true" t="shared" si="3" ref="F198:K198">SUM(F8:F197)</f>
        <v>2921</v>
      </c>
      <c r="G198" s="14">
        <f t="shared" si="3"/>
        <v>3926</v>
      </c>
      <c r="H198" s="14">
        <f t="shared" si="3"/>
        <v>5680</v>
      </c>
      <c r="I198" s="14">
        <f t="shared" si="3"/>
        <v>129011.18000000002</v>
      </c>
      <c r="J198" s="14">
        <f t="shared" si="3"/>
        <v>122246.71000000004</v>
      </c>
      <c r="K198" s="14">
        <f t="shared" si="3"/>
        <v>6764.470000000001</v>
      </c>
      <c r="L198" s="5" t="s">
        <v>253</v>
      </c>
      <c r="M198" s="16"/>
      <c r="O198" s="70"/>
      <c r="P198" s="48"/>
      <c r="Q198" s="15">
        <f>SUM('на 01.11.2016'!I198)-'с ОО на 01.11.2016'!I198</f>
        <v>0</v>
      </c>
    </row>
    <row r="199" spans="1:19" s="21" customFormat="1" ht="13.5" customHeight="1">
      <c r="A199" s="84" t="s">
        <v>49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37" t="s">
        <v>255</v>
      </c>
      <c r="M199" s="5"/>
      <c r="N199" s="1"/>
      <c r="O199" s="1"/>
      <c r="P199" s="1"/>
      <c r="Q199" s="1"/>
      <c r="R199" s="1"/>
      <c r="S199" s="1"/>
    </row>
    <row r="200" spans="1:19" s="21" customFormat="1" ht="11.25" customHeight="1">
      <c r="A200" s="4"/>
      <c r="B200" s="4" t="s">
        <v>32</v>
      </c>
      <c r="C200" s="3"/>
      <c r="D200" s="3"/>
      <c r="E200" s="3"/>
      <c r="F200" s="3"/>
      <c r="G200" s="3"/>
      <c r="H200" s="3"/>
      <c r="I200" s="19"/>
      <c r="J200" s="3"/>
      <c r="K200" s="20"/>
      <c r="L200" s="35" t="s">
        <v>260</v>
      </c>
      <c r="M200" s="115" t="s">
        <v>295</v>
      </c>
      <c r="N200" s="1"/>
      <c r="O200" s="1"/>
      <c r="P200" s="1"/>
      <c r="Q200" s="1"/>
      <c r="R200" s="1"/>
      <c r="S200" s="1"/>
    </row>
    <row r="201" spans="1:19" s="21" customFormat="1" ht="14.25" customHeight="1">
      <c r="A201" s="9">
        <v>1</v>
      </c>
      <c r="B201" s="9" t="s">
        <v>293</v>
      </c>
      <c r="C201" s="3"/>
      <c r="D201" s="3"/>
      <c r="E201" s="3"/>
      <c r="F201" s="7">
        <v>20</v>
      </c>
      <c r="G201" s="3"/>
      <c r="H201" s="7">
        <v>11</v>
      </c>
      <c r="I201" s="8">
        <f aca="true" t="shared" si="4" ref="I201:I210">SUM(J201:K201)</f>
        <v>801</v>
      </c>
      <c r="J201" s="8">
        <v>801</v>
      </c>
      <c r="K201" s="20"/>
      <c r="L201" s="35"/>
      <c r="M201" s="116"/>
      <c r="N201" s="1"/>
      <c r="O201" s="1"/>
      <c r="P201" s="1"/>
      <c r="Q201" s="1"/>
      <c r="R201" s="1"/>
      <c r="S201" s="1"/>
    </row>
    <row r="202" spans="1:19" s="21" customFormat="1" ht="14.25" customHeight="1">
      <c r="A202" s="9">
        <v>2</v>
      </c>
      <c r="B202" s="9" t="s">
        <v>33</v>
      </c>
      <c r="C202" s="3"/>
      <c r="D202" s="3"/>
      <c r="E202" s="3"/>
      <c r="F202" s="9">
        <v>12</v>
      </c>
      <c r="G202" s="3"/>
      <c r="H202" s="7">
        <v>20</v>
      </c>
      <c r="I202" s="7">
        <f t="shared" si="4"/>
        <v>459.2</v>
      </c>
      <c r="J202" s="9">
        <v>459.2</v>
      </c>
      <c r="K202" s="51"/>
      <c r="L202" s="5" t="s">
        <v>253</v>
      </c>
      <c r="M202" s="116"/>
      <c r="N202" s="1"/>
      <c r="O202" s="1"/>
      <c r="P202" s="1"/>
      <c r="Q202" s="1"/>
      <c r="R202" s="1"/>
      <c r="S202" s="1"/>
    </row>
    <row r="203" spans="1:19" s="21" customFormat="1" ht="14.25" customHeight="1">
      <c r="A203" s="9">
        <v>3</v>
      </c>
      <c r="B203" s="9" t="s">
        <v>9</v>
      </c>
      <c r="C203" s="3"/>
      <c r="D203" s="3"/>
      <c r="E203" s="3"/>
      <c r="F203" s="9">
        <v>12</v>
      </c>
      <c r="G203" s="3"/>
      <c r="H203" s="7">
        <v>17</v>
      </c>
      <c r="I203" s="7">
        <f t="shared" si="4"/>
        <v>501.4</v>
      </c>
      <c r="J203" s="9">
        <v>501.4</v>
      </c>
      <c r="K203" s="51"/>
      <c r="L203" s="5" t="s">
        <v>253</v>
      </c>
      <c r="M203" s="116"/>
      <c r="N203" s="1"/>
      <c r="O203" s="1"/>
      <c r="P203" s="1"/>
      <c r="Q203" s="1"/>
      <c r="R203" s="1"/>
      <c r="S203" s="1"/>
    </row>
    <row r="204" spans="1:19" s="21" customFormat="1" ht="14.25" customHeight="1">
      <c r="A204" s="9">
        <v>4</v>
      </c>
      <c r="B204" s="9" t="s">
        <v>10</v>
      </c>
      <c r="C204" s="3"/>
      <c r="D204" s="3"/>
      <c r="E204" s="3"/>
      <c r="F204" s="9">
        <v>16</v>
      </c>
      <c r="G204" s="3"/>
      <c r="H204" s="7">
        <v>27</v>
      </c>
      <c r="I204" s="7">
        <f t="shared" si="4"/>
        <v>747.2</v>
      </c>
      <c r="J204" s="9">
        <v>747.2</v>
      </c>
      <c r="K204" s="51"/>
      <c r="L204" s="5" t="s">
        <v>253</v>
      </c>
      <c r="M204" s="116"/>
      <c r="N204" s="1"/>
      <c r="O204" s="1"/>
      <c r="P204" s="1"/>
      <c r="Q204" s="1"/>
      <c r="R204" s="1"/>
      <c r="S204" s="1"/>
    </row>
    <row r="205" spans="1:19" s="21" customFormat="1" ht="14.25" customHeight="1">
      <c r="A205" s="9">
        <v>5</v>
      </c>
      <c r="B205" s="9" t="s">
        <v>11</v>
      </c>
      <c r="C205" s="3"/>
      <c r="D205" s="3"/>
      <c r="E205" s="3"/>
      <c r="F205" s="9">
        <v>27</v>
      </c>
      <c r="G205" s="3"/>
      <c r="H205" s="7">
        <v>59</v>
      </c>
      <c r="I205" s="7">
        <f t="shared" si="4"/>
        <v>1306</v>
      </c>
      <c r="J205" s="31">
        <v>1306</v>
      </c>
      <c r="K205" s="51"/>
      <c r="L205" s="5" t="s">
        <v>253</v>
      </c>
      <c r="M205" s="116"/>
      <c r="N205" s="1"/>
      <c r="O205" s="1"/>
      <c r="P205" s="1"/>
      <c r="Q205" s="1"/>
      <c r="R205" s="1"/>
      <c r="S205" s="1"/>
    </row>
    <row r="206" spans="1:19" s="21" customFormat="1" ht="14.25" customHeight="1">
      <c r="A206" s="9">
        <v>6</v>
      </c>
      <c r="B206" s="9" t="s">
        <v>12</v>
      </c>
      <c r="C206" s="3"/>
      <c r="D206" s="3"/>
      <c r="E206" s="3"/>
      <c r="F206" s="9">
        <v>27</v>
      </c>
      <c r="G206" s="3"/>
      <c r="H206" s="7">
        <v>58</v>
      </c>
      <c r="I206" s="7">
        <f t="shared" si="4"/>
        <v>1312.2</v>
      </c>
      <c r="J206" s="9">
        <v>1312.2</v>
      </c>
      <c r="K206" s="51"/>
      <c r="L206" s="5" t="s">
        <v>253</v>
      </c>
      <c r="M206" s="116"/>
      <c r="N206" s="1"/>
      <c r="O206" s="1"/>
      <c r="P206" s="1"/>
      <c r="Q206" s="1"/>
      <c r="R206" s="1"/>
      <c r="S206" s="1"/>
    </row>
    <row r="207" spans="1:19" s="21" customFormat="1" ht="14.25" customHeight="1">
      <c r="A207" s="9">
        <v>7</v>
      </c>
      <c r="B207" s="9" t="s">
        <v>13</v>
      </c>
      <c r="C207" s="3"/>
      <c r="D207" s="3"/>
      <c r="E207" s="3"/>
      <c r="F207" s="9">
        <v>27</v>
      </c>
      <c r="G207" s="3"/>
      <c r="H207" s="7">
        <v>59</v>
      </c>
      <c r="I207" s="7">
        <f t="shared" si="4"/>
        <v>1306.7</v>
      </c>
      <c r="J207" s="9">
        <v>1306.7</v>
      </c>
      <c r="K207" s="51"/>
      <c r="L207" s="5" t="s">
        <v>253</v>
      </c>
      <c r="M207" s="116"/>
      <c r="N207" s="1"/>
      <c r="O207" s="1"/>
      <c r="P207" s="1"/>
      <c r="Q207" s="1"/>
      <c r="R207" s="1"/>
      <c r="S207" s="1"/>
    </row>
    <row r="208" spans="1:19" s="21" customFormat="1" ht="14.25" customHeight="1">
      <c r="A208" s="9">
        <v>8</v>
      </c>
      <c r="B208" s="9" t="s">
        <v>34</v>
      </c>
      <c r="C208" s="3"/>
      <c r="D208" s="3"/>
      <c r="E208" s="3"/>
      <c r="F208" s="9">
        <v>5</v>
      </c>
      <c r="G208" s="3"/>
      <c r="H208" s="7">
        <v>19</v>
      </c>
      <c r="I208" s="7">
        <f t="shared" si="4"/>
        <v>320.9</v>
      </c>
      <c r="J208" s="9">
        <v>320.9</v>
      </c>
      <c r="K208" s="51"/>
      <c r="L208" s="5" t="s">
        <v>253</v>
      </c>
      <c r="M208" s="116"/>
      <c r="N208" s="1"/>
      <c r="O208" s="1"/>
      <c r="P208" s="1"/>
      <c r="Q208" s="1"/>
      <c r="R208" s="1"/>
      <c r="S208" s="1"/>
    </row>
    <row r="209" spans="1:19" s="21" customFormat="1" ht="14.25" customHeight="1">
      <c r="A209" s="9">
        <v>9</v>
      </c>
      <c r="B209" s="9" t="s">
        <v>35</v>
      </c>
      <c r="C209" s="3"/>
      <c r="D209" s="3"/>
      <c r="E209" s="3"/>
      <c r="F209" s="9">
        <v>8</v>
      </c>
      <c r="G209" s="3"/>
      <c r="H209" s="7">
        <v>13</v>
      </c>
      <c r="I209" s="7">
        <f t="shared" si="4"/>
        <v>392.4</v>
      </c>
      <c r="J209" s="9">
        <v>392.4</v>
      </c>
      <c r="K209" s="51"/>
      <c r="L209" s="5" t="s">
        <v>253</v>
      </c>
      <c r="M209" s="116"/>
      <c r="N209" s="1"/>
      <c r="O209" s="1"/>
      <c r="P209" s="1"/>
      <c r="Q209" s="1"/>
      <c r="R209" s="1"/>
      <c r="S209" s="1"/>
    </row>
    <row r="210" spans="1:19" s="21" customFormat="1" ht="14.25" customHeight="1">
      <c r="A210" s="9">
        <v>10</v>
      </c>
      <c r="B210" s="9" t="s">
        <v>36</v>
      </c>
      <c r="C210" s="3"/>
      <c r="D210" s="3"/>
      <c r="E210" s="3"/>
      <c r="F210" s="9">
        <v>16</v>
      </c>
      <c r="G210" s="3"/>
      <c r="H210" s="7">
        <v>24</v>
      </c>
      <c r="I210" s="7">
        <f t="shared" si="4"/>
        <v>752.5</v>
      </c>
      <c r="J210" s="9">
        <v>752.5</v>
      </c>
      <c r="K210" s="51"/>
      <c r="L210" s="5" t="s">
        <v>253</v>
      </c>
      <c r="M210" s="116"/>
      <c r="N210" s="1"/>
      <c r="O210" s="1"/>
      <c r="P210" s="1"/>
      <c r="Q210" s="1"/>
      <c r="R210" s="1"/>
      <c r="S210" s="1"/>
    </row>
    <row r="211" spans="1:19" s="21" customFormat="1" ht="12.75">
      <c r="A211" s="4">
        <f>SUM(A210)</f>
        <v>10</v>
      </c>
      <c r="B211" s="3" t="s">
        <v>215</v>
      </c>
      <c r="C211" s="3"/>
      <c r="D211" s="3"/>
      <c r="E211" s="3"/>
      <c r="F211" s="3">
        <f>SUM(F201:F210)</f>
        <v>170</v>
      </c>
      <c r="G211" s="3"/>
      <c r="H211" s="3">
        <f>SUM(H201:H210)</f>
        <v>307</v>
      </c>
      <c r="I211" s="41">
        <f>SUM(I201:I210)</f>
        <v>7899.499999999999</v>
      </c>
      <c r="J211" s="41">
        <f>SUM(J201:J210)</f>
        <v>7899.499999999999</v>
      </c>
      <c r="K211" s="20">
        <f>SUM(K201:K210)</f>
        <v>0</v>
      </c>
      <c r="L211" s="5"/>
      <c r="M211" s="117"/>
      <c r="N211" s="1"/>
      <c r="O211" s="1"/>
      <c r="P211" s="1"/>
      <c r="Q211" s="1"/>
      <c r="R211" s="1"/>
      <c r="S211" s="1"/>
    </row>
    <row r="212" spans="1:19" s="21" customFormat="1" ht="12" customHeight="1">
      <c r="A212" s="4"/>
      <c r="B212" s="4" t="s">
        <v>37</v>
      </c>
      <c r="C212" s="3"/>
      <c r="D212" s="3"/>
      <c r="E212" s="3"/>
      <c r="F212" s="3"/>
      <c r="G212" s="3"/>
      <c r="H212" s="7"/>
      <c r="I212" s="19"/>
      <c r="J212" s="3"/>
      <c r="K212" s="20"/>
      <c r="L212" s="5"/>
      <c r="M212" s="115" t="s">
        <v>288</v>
      </c>
      <c r="N212" s="1"/>
      <c r="O212" s="1"/>
      <c r="P212" s="1"/>
      <c r="Q212" s="1"/>
      <c r="R212" s="1"/>
      <c r="S212" s="1"/>
    </row>
    <row r="213" spans="1:19" s="21" customFormat="1" ht="14.25" customHeight="1">
      <c r="A213" s="9">
        <v>1</v>
      </c>
      <c r="B213" s="9" t="s">
        <v>14</v>
      </c>
      <c r="C213" s="3"/>
      <c r="D213" s="7"/>
      <c r="E213" s="7"/>
      <c r="F213" s="9">
        <v>7</v>
      </c>
      <c r="G213" s="7"/>
      <c r="H213" s="7">
        <v>13</v>
      </c>
      <c r="I213" s="7">
        <f>SUM(J213:K213)</f>
        <v>224.3</v>
      </c>
      <c r="J213" s="9">
        <v>224.3</v>
      </c>
      <c r="K213" s="51"/>
      <c r="L213" s="5" t="s">
        <v>253</v>
      </c>
      <c r="M213" s="116"/>
      <c r="N213" s="1"/>
      <c r="O213" s="1"/>
      <c r="P213" s="1"/>
      <c r="Q213" s="1"/>
      <c r="R213" s="1"/>
      <c r="S213" s="1"/>
    </row>
    <row r="214" spans="1:19" s="21" customFormat="1" ht="14.25" customHeight="1">
      <c r="A214" s="9">
        <v>2</v>
      </c>
      <c r="B214" s="9" t="s">
        <v>15</v>
      </c>
      <c r="C214" s="3"/>
      <c r="D214" s="7"/>
      <c r="E214" s="7"/>
      <c r="F214" s="9">
        <v>16</v>
      </c>
      <c r="G214" s="7"/>
      <c r="H214" s="7">
        <v>42</v>
      </c>
      <c r="I214" s="7">
        <f>SUM(J214:K214)</f>
        <v>746.2</v>
      </c>
      <c r="J214" s="9">
        <v>746.2</v>
      </c>
      <c r="K214" s="51"/>
      <c r="L214" s="5" t="s">
        <v>253</v>
      </c>
      <c r="M214" s="116"/>
      <c r="N214" s="1"/>
      <c r="O214" s="1"/>
      <c r="P214" s="1"/>
      <c r="Q214" s="1"/>
      <c r="R214" s="1"/>
      <c r="S214" s="1"/>
    </row>
    <row r="215" spans="1:19" s="21" customFormat="1" ht="14.25" customHeight="1">
      <c r="A215" s="4">
        <f>SUM(A214)</f>
        <v>2</v>
      </c>
      <c r="B215" s="4" t="s">
        <v>38</v>
      </c>
      <c r="C215" s="3"/>
      <c r="D215" s="3"/>
      <c r="E215" s="3"/>
      <c r="F215" s="3">
        <f>SUM(F213:F214)</f>
        <v>23</v>
      </c>
      <c r="G215" s="3"/>
      <c r="H215" s="3">
        <f>SUM(H213:H214)</f>
        <v>55</v>
      </c>
      <c r="I215" s="41">
        <f>SUM(I213:I214)</f>
        <v>970.5</v>
      </c>
      <c r="J215" s="41">
        <f>SUM(J213:J214)</f>
        <v>970.5</v>
      </c>
      <c r="K215" s="20">
        <v>0</v>
      </c>
      <c r="L215" s="5" t="s">
        <v>253</v>
      </c>
      <c r="M215" s="116"/>
      <c r="N215" s="1"/>
      <c r="O215" s="1"/>
      <c r="P215" s="1"/>
      <c r="Q215" s="1"/>
      <c r="R215" s="1"/>
      <c r="S215" s="1"/>
    </row>
    <row r="216" spans="1:19" s="21" customFormat="1" ht="12.75" customHeight="1">
      <c r="A216" s="4"/>
      <c r="B216" s="4" t="s">
        <v>39</v>
      </c>
      <c r="C216" s="3"/>
      <c r="D216" s="3"/>
      <c r="E216" s="3"/>
      <c r="F216" s="3"/>
      <c r="G216" s="3"/>
      <c r="H216" s="7"/>
      <c r="I216" s="19"/>
      <c r="J216" s="3"/>
      <c r="K216" s="20"/>
      <c r="L216" s="5" t="s">
        <v>253</v>
      </c>
      <c r="M216" s="116"/>
      <c r="N216" s="1"/>
      <c r="O216" s="1"/>
      <c r="P216" s="1"/>
      <c r="Q216" s="1"/>
      <c r="R216" s="1"/>
      <c r="S216" s="1"/>
    </row>
    <row r="217" spans="1:19" s="21" customFormat="1" ht="14.25" customHeight="1">
      <c r="A217" s="9">
        <v>1</v>
      </c>
      <c r="B217" s="9" t="s">
        <v>16</v>
      </c>
      <c r="C217" s="3"/>
      <c r="D217" s="3"/>
      <c r="E217" s="3"/>
      <c r="F217" s="9">
        <v>12</v>
      </c>
      <c r="G217" s="3"/>
      <c r="H217" s="7">
        <v>28</v>
      </c>
      <c r="I217" s="7">
        <f aca="true" t="shared" si="5" ref="I217:I222">SUM(J217:K217)</f>
        <v>551.4</v>
      </c>
      <c r="J217" s="9">
        <v>551.4</v>
      </c>
      <c r="K217" s="51"/>
      <c r="L217" s="5" t="s">
        <v>253</v>
      </c>
      <c r="M217" s="116"/>
      <c r="N217" s="1"/>
      <c r="O217" s="1"/>
      <c r="P217" s="1"/>
      <c r="Q217" s="1"/>
      <c r="R217" s="1"/>
      <c r="S217" s="1"/>
    </row>
    <row r="218" spans="1:19" s="21" customFormat="1" ht="14.25" customHeight="1">
      <c r="A218" s="9">
        <v>2</v>
      </c>
      <c r="B218" s="9" t="s">
        <v>17</v>
      </c>
      <c r="C218" s="3"/>
      <c r="D218" s="3"/>
      <c r="E218" s="3"/>
      <c r="F218" s="9">
        <v>12</v>
      </c>
      <c r="G218" s="3"/>
      <c r="H218" s="7">
        <v>38</v>
      </c>
      <c r="I218" s="7">
        <f t="shared" si="5"/>
        <v>567.3</v>
      </c>
      <c r="J218" s="9">
        <v>567.3</v>
      </c>
      <c r="K218" s="51"/>
      <c r="L218" s="5" t="s">
        <v>253</v>
      </c>
      <c r="M218" s="116"/>
      <c r="N218" s="1"/>
      <c r="O218" s="1"/>
      <c r="P218" s="1"/>
      <c r="Q218" s="1"/>
      <c r="R218" s="1"/>
      <c r="S218" s="1"/>
    </row>
    <row r="219" spans="1:19" s="21" customFormat="1" ht="14.25" customHeight="1">
      <c r="A219" s="9">
        <v>3</v>
      </c>
      <c r="B219" s="9" t="s">
        <v>18</v>
      </c>
      <c r="C219" s="3"/>
      <c r="D219" s="3"/>
      <c r="E219" s="3"/>
      <c r="F219" s="9">
        <v>12</v>
      </c>
      <c r="G219" s="3"/>
      <c r="H219" s="7">
        <v>34</v>
      </c>
      <c r="I219" s="7">
        <f t="shared" si="5"/>
        <v>567.2</v>
      </c>
      <c r="J219" s="9">
        <v>567.2</v>
      </c>
      <c r="K219" s="51"/>
      <c r="L219" s="5" t="s">
        <v>253</v>
      </c>
      <c r="M219" s="116"/>
      <c r="N219" s="1"/>
      <c r="O219" s="1"/>
      <c r="P219" s="1"/>
      <c r="Q219" s="1"/>
      <c r="R219" s="1"/>
      <c r="S219" s="1"/>
    </row>
    <row r="220" spans="1:19" s="21" customFormat="1" ht="14.25" customHeight="1">
      <c r="A220" s="9">
        <v>4</v>
      </c>
      <c r="B220" s="9" t="s">
        <v>19</v>
      </c>
      <c r="C220" s="3"/>
      <c r="D220" s="3"/>
      <c r="E220" s="3"/>
      <c r="F220" s="9">
        <v>12</v>
      </c>
      <c r="G220" s="3"/>
      <c r="H220" s="7">
        <v>42</v>
      </c>
      <c r="I220" s="7">
        <f t="shared" si="5"/>
        <v>572.5</v>
      </c>
      <c r="J220" s="9">
        <v>572.5</v>
      </c>
      <c r="K220" s="51"/>
      <c r="L220" s="5" t="s">
        <v>253</v>
      </c>
      <c r="M220" s="116"/>
      <c r="N220" s="1"/>
      <c r="O220" s="1"/>
      <c r="P220" s="1"/>
      <c r="Q220" s="1"/>
      <c r="R220" s="1"/>
      <c r="S220" s="1"/>
    </row>
    <row r="221" spans="1:19" s="21" customFormat="1" ht="14.25" customHeight="1">
      <c r="A221" s="9">
        <v>5</v>
      </c>
      <c r="B221" s="9" t="s">
        <v>20</v>
      </c>
      <c r="C221" s="3"/>
      <c r="D221" s="3"/>
      <c r="E221" s="3"/>
      <c r="F221" s="9">
        <v>12</v>
      </c>
      <c r="G221" s="3"/>
      <c r="H221" s="7">
        <v>40</v>
      </c>
      <c r="I221" s="7">
        <f t="shared" si="5"/>
        <v>594.6</v>
      </c>
      <c r="J221" s="9">
        <v>594.6</v>
      </c>
      <c r="K221" s="51"/>
      <c r="L221" s="5" t="s">
        <v>253</v>
      </c>
      <c r="M221" s="116"/>
      <c r="N221" s="1"/>
      <c r="O221" s="1"/>
      <c r="P221" s="1"/>
      <c r="Q221" s="1"/>
      <c r="R221" s="1"/>
      <c r="S221" s="1"/>
    </row>
    <row r="222" spans="1:19" s="21" customFormat="1" ht="14.25" customHeight="1">
      <c r="A222" s="9">
        <v>6</v>
      </c>
      <c r="B222" s="9" t="s">
        <v>21</v>
      </c>
      <c r="C222" s="3"/>
      <c r="D222" s="3"/>
      <c r="E222" s="3"/>
      <c r="F222" s="9">
        <v>18</v>
      </c>
      <c r="G222" s="3"/>
      <c r="H222" s="7">
        <v>50</v>
      </c>
      <c r="I222" s="7">
        <f t="shared" si="5"/>
        <v>872.5</v>
      </c>
      <c r="J222" s="9">
        <v>872.5</v>
      </c>
      <c r="K222" s="51"/>
      <c r="L222" s="5" t="s">
        <v>253</v>
      </c>
      <c r="M222" s="116"/>
      <c r="N222" s="1"/>
      <c r="O222" s="1"/>
      <c r="P222" s="1"/>
      <c r="Q222" s="1"/>
      <c r="R222" s="1"/>
      <c r="S222" s="1"/>
    </row>
    <row r="223" spans="1:19" s="21" customFormat="1" ht="12.75">
      <c r="A223" s="4">
        <f>SUM(A222)</f>
        <v>6</v>
      </c>
      <c r="B223" s="4" t="s">
        <v>40</v>
      </c>
      <c r="C223" s="3"/>
      <c r="D223" s="3"/>
      <c r="E223" s="3"/>
      <c r="F223" s="4">
        <v>78</v>
      </c>
      <c r="G223" s="3"/>
      <c r="H223" s="19">
        <f>SUM(H217:H222)</f>
        <v>232</v>
      </c>
      <c r="I223" s="41">
        <f>SUM(I217:I222)</f>
        <v>3725.4999999999995</v>
      </c>
      <c r="J223" s="4">
        <f>SUM(J217:J222)</f>
        <v>3725.4999999999995</v>
      </c>
      <c r="K223" s="52">
        <v>0</v>
      </c>
      <c r="L223" s="4"/>
      <c r="M223" s="116"/>
      <c r="N223" s="1"/>
      <c r="O223" s="1"/>
      <c r="P223" s="1"/>
      <c r="Q223" s="1"/>
      <c r="R223" s="1"/>
      <c r="S223" s="1"/>
    </row>
    <row r="224" spans="1:19" s="21" customFormat="1" ht="14.25" customHeight="1">
      <c r="A224" s="4"/>
      <c r="B224" s="4" t="s">
        <v>25</v>
      </c>
      <c r="C224" s="3"/>
      <c r="D224" s="3"/>
      <c r="E224" s="3"/>
      <c r="F224" s="3"/>
      <c r="G224" s="3"/>
      <c r="H224" s="7"/>
      <c r="I224" s="19"/>
      <c r="J224" s="3"/>
      <c r="K224" s="20"/>
      <c r="L224" s="4"/>
      <c r="M224" s="116"/>
      <c r="N224" s="1"/>
      <c r="O224" s="1"/>
      <c r="P224" s="1"/>
      <c r="Q224" s="1"/>
      <c r="R224" s="1"/>
      <c r="S224" s="1"/>
    </row>
    <row r="225" spans="1:19" s="21" customFormat="1" ht="14.25" customHeight="1">
      <c r="A225" s="9">
        <v>1</v>
      </c>
      <c r="B225" s="9" t="s">
        <v>22</v>
      </c>
      <c r="C225" s="3"/>
      <c r="D225" s="3"/>
      <c r="E225" s="3"/>
      <c r="F225" s="9">
        <v>12</v>
      </c>
      <c r="G225" s="3"/>
      <c r="H225" s="7">
        <v>32</v>
      </c>
      <c r="I225" s="7">
        <f>SUM(J225:K225)</f>
        <v>520.2</v>
      </c>
      <c r="J225" s="9">
        <v>520.2</v>
      </c>
      <c r="K225" s="51"/>
      <c r="L225" s="5" t="s">
        <v>253</v>
      </c>
      <c r="M225" s="116"/>
      <c r="N225" s="1"/>
      <c r="O225" s="1"/>
      <c r="P225" s="1"/>
      <c r="Q225" s="1"/>
      <c r="R225" s="1"/>
      <c r="S225" s="1"/>
    </row>
    <row r="226" spans="1:19" s="21" customFormat="1" ht="14.25" customHeight="1">
      <c r="A226" s="9">
        <v>2</v>
      </c>
      <c r="B226" s="9" t="s">
        <v>23</v>
      </c>
      <c r="C226" s="3"/>
      <c r="D226" s="3"/>
      <c r="E226" s="3"/>
      <c r="F226" s="9">
        <v>12</v>
      </c>
      <c r="G226" s="3"/>
      <c r="H226" s="7">
        <v>28</v>
      </c>
      <c r="I226" s="7">
        <f>SUM(J226:K226)</f>
        <v>506.4</v>
      </c>
      <c r="J226" s="9">
        <v>506.4</v>
      </c>
      <c r="K226" s="51"/>
      <c r="L226" s="5" t="s">
        <v>253</v>
      </c>
      <c r="M226" s="116"/>
      <c r="N226" s="1"/>
      <c r="O226" s="1"/>
      <c r="P226" s="1"/>
      <c r="Q226" s="1"/>
      <c r="R226" s="1"/>
      <c r="S226" s="1"/>
    </row>
    <row r="227" spans="1:19" s="21" customFormat="1" ht="14.25" customHeight="1">
      <c r="A227" s="9">
        <v>3</v>
      </c>
      <c r="B227" s="9" t="s">
        <v>24</v>
      </c>
      <c r="C227" s="3"/>
      <c r="D227" s="3"/>
      <c r="E227" s="3"/>
      <c r="F227" s="9">
        <v>12</v>
      </c>
      <c r="G227" s="3"/>
      <c r="H227" s="7">
        <v>28</v>
      </c>
      <c r="I227" s="8">
        <f>SUM(J227:K227)</f>
        <v>512.3</v>
      </c>
      <c r="J227" s="31">
        <v>482.4</v>
      </c>
      <c r="K227" s="51">
        <v>29.9</v>
      </c>
      <c r="L227" s="5" t="s">
        <v>253</v>
      </c>
      <c r="M227" s="116"/>
      <c r="N227" s="1"/>
      <c r="O227" s="1"/>
      <c r="P227" s="1"/>
      <c r="Q227" s="1"/>
      <c r="R227" s="1"/>
      <c r="S227" s="1"/>
    </row>
    <row r="228" spans="1:19" s="21" customFormat="1" ht="14.25" customHeight="1">
      <c r="A228" s="4">
        <f>SUM(A227)</f>
        <v>3</v>
      </c>
      <c r="B228" s="4" t="s">
        <v>41</v>
      </c>
      <c r="C228" s="3"/>
      <c r="D228" s="3"/>
      <c r="E228" s="3"/>
      <c r="F228" s="4">
        <f>SUM(F225:F227)</f>
        <v>36</v>
      </c>
      <c r="G228" s="3"/>
      <c r="H228" s="19">
        <f>SUM(H225:H227)</f>
        <v>88</v>
      </c>
      <c r="I228" s="41">
        <f>SUM(I225:I227)</f>
        <v>1538.8999999999999</v>
      </c>
      <c r="J228" s="41">
        <f>SUM(J225:J227)</f>
        <v>1509</v>
      </c>
      <c r="K228" s="20">
        <f>SUM(K225:K227)</f>
        <v>29.9</v>
      </c>
      <c r="L228" s="5" t="s">
        <v>253</v>
      </c>
      <c r="M228" s="117"/>
      <c r="N228" s="1"/>
      <c r="O228" s="1"/>
      <c r="P228" s="1"/>
      <c r="Q228" s="1"/>
      <c r="R228" s="1"/>
      <c r="S228" s="1"/>
    </row>
    <row r="229" spans="1:19" s="21" customFormat="1" ht="25.5">
      <c r="A229" s="9">
        <v>1</v>
      </c>
      <c r="B229" s="35" t="s">
        <v>0</v>
      </c>
      <c r="C229" s="3"/>
      <c r="D229" s="3"/>
      <c r="E229" s="3"/>
      <c r="F229" s="7">
        <v>36</v>
      </c>
      <c r="G229" s="3"/>
      <c r="H229" s="7">
        <v>107</v>
      </c>
      <c r="I229" s="7">
        <f>SUM(J229:K229)</f>
        <v>2077.61</v>
      </c>
      <c r="J229" s="5">
        <v>2077.61</v>
      </c>
      <c r="K229" s="53"/>
      <c r="L229" s="35" t="s">
        <v>259</v>
      </c>
      <c r="M229" s="39" t="s">
        <v>290</v>
      </c>
      <c r="N229" s="1"/>
      <c r="O229" s="1"/>
      <c r="P229" s="1"/>
      <c r="Q229" s="1"/>
      <c r="R229" s="1"/>
      <c r="S229" s="1"/>
    </row>
    <row r="230" spans="1:19" s="15" customFormat="1" ht="15">
      <c r="A230" s="4">
        <f>SUM(A229)</f>
        <v>1</v>
      </c>
      <c r="B230" s="3" t="s">
        <v>216</v>
      </c>
      <c r="C230" s="3"/>
      <c r="D230" s="3"/>
      <c r="E230" s="3"/>
      <c r="F230" s="3">
        <f>SUM(F229)</f>
        <v>36</v>
      </c>
      <c r="G230" s="3"/>
      <c r="H230" s="3">
        <f>SUM(H229)</f>
        <v>107</v>
      </c>
      <c r="I230" s="20">
        <f>SUM(I229)</f>
        <v>2077.61</v>
      </c>
      <c r="J230" s="3">
        <f>SUM(J229)</f>
        <v>2077.61</v>
      </c>
      <c r="K230" s="20">
        <f>SUM(K229)</f>
        <v>0</v>
      </c>
      <c r="L230" s="5"/>
      <c r="M230" s="5"/>
      <c r="N230" s="1"/>
      <c r="O230" s="1"/>
      <c r="P230" s="1"/>
      <c r="Q230" s="1"/>
      <c r="R230" s="1"/>
      <c r="S230" s="1"/>
    </row>
    <row r="231" spans="1:19" s="15" customFormat="1" ht="29.25" customHeight="1">
      <c r="A231" s="16">
        <f>SUM(A230,A228,A223,A215,A211)</f>
        <v>22</v>
      </c>
      <c r="B231" s="98" t="s">
        <v>1</v>
      </c>
      <c r="C231" s="81"/>
      <c r="D231" s="81"/>
      <c r="E231" s="81"/>
      <c r="F231" s="16">
        <f>SUM(F230,F228,F223,F215,F211)</f>
        <v>343</v>
      </c>
      <c r="G231" s="16"/>
      <c r="H231" s="16">
        <f>SUM(H230,H228,H223,H215,H211)</f>
        <v>789</v>
      </c>
      <c r="I231" s="49">
        <f>SUM(I230,I228,I223,I215,I211)</f>
        <v>16212.009999999998</v>
      </c>
      <c r="J231" s="49">
        <f>SUM(J230,J228,J223,J215,J211)</f>
        <v>16182.11</v>
      </c>
      <c r="K231" s="49">
        <f>SUM(K230,K228,K223,K215,K211)</f>
        <v>29.9</v>
      </c>
      <c r="L231" s="5"/>
      <c r="M231" s="5"/>
      <c r="N231" s="1"/>
      <c r="O231" s="21"/>
      <c r="P231" s="1"/>
      <c r="Q231" s="1"/>
      <c r="R231" s="1"/>
      <c r="S231" s="1"/>
    </row>
    <row r="232" spans="1:19" s="15" customFormat="1" ht="9" customHeight="1">
      <c r="A232" s="16"/>
      <c r="B232" s="38"/>
      <c r="C232" s="16"/>
      <c r="D232" s="16"/>
      <c r="E232" s="16"/>
      <c r="F232" s="16"/>
      <c r="G232" s="16"/>
      <c r="H232" s="16"/>
      <c r="I232" s="16"/>
      <c r="J232" s="16"/>
      <c r="K232" s="49"/>
      <c r="L232" s="5"/>
      <c r="M232" s="5"/>
      <c r="N232" s="1"/>
      <c r="O232" s="1"/>
      <c r="P232" s="1"/>
      <c r="Q232" s="1"/>
      <c r="R232" s="1"/>
      <c r="S232" s="1"/>
    </row>
    <row r="233" spans="1:19" s="21" customFormat="1" ht="15">
      <c r="A233" s="84" t="s">
        <v>2</v>
      </c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32"/>
      <c r="M233" s="5"/>
      <c r="N233" s="1"/>
      <c r="O233" s="1"/>
      <c r="P233" s="1"/>
      <c r="Q233" s="1"/>
      <c r="R233" s="1"/>
      <c r="S233" s="1"/>
    </row>
    <row r="234" spans="1:13" ht="12.75">
      <c r="A234" s="4"/>
      <c r="B234" s="4" t="s">
        <v>42</v>
      </c>
      <c r="C234" s="4"/>
      <c r="D234" s="4"/>
      <c r="E234" s="4"/>
      <c r="F234" s="4"/>
      <c r="G234" s="4"/>
      <c r="H234" s="4"/>
      <c r="I234" s="4"/>
      <c r="J234" s="4"/>
      <c r="K234" s="52"/>
      <c r="L234" s="4"/>
      <c r="M234" s="5"/>
    </row>
    <row r="235" spans="1:13" ht="13.5" customHeight="1">
      <c r="A235" s="5">
        <v>1</v>
      </c>
      <c r="B235" s="5" t="s">
        <v>43</v>
      </c>
      <c r="C235" s="5"/>
      <c r="D235" s="5"/>
      <c r="E235" s="5"/>
      <c r="F235" s="5">
        <v>18</v>
      </c>
      <c r="G235" s="5"/>
      <c r="H235" s="9">
        <v>29</v>
      </c>
      <c r="I235" s="7">
        <f>SUM(J235:K235)</f>
        <v>860.1</v>
      </c>
      <c r="J235" s="5">
        <v>860.1</v>
      </c>
      <c r="K235" s="53"/>
      <c r="L235" s="35" t="s">
        <v>259</v>
      </c>
      <c r="M235" s="80" t="s">
        <v>289</v>
      </c>
    </row>
    <row r="236" spans="1:19" s="15" customFormat="1" ht="13.5" customHeight="1">
      <c r="A236" s="5">
        <v>2</v>
      </c>
      <c r="B236" s="5" t="s">
        <v>44</v>
      </c>
      <c r="C236" s="5"/>
      <c r="D236" s="5"/>
      <c r="E236" s="5"/>
      <c r="F236" s="5">
        <v>18</v>
      </c>
      <c r="G236" s="5"/>
      <c r="H236" s="9">
        <v>54</v>
      </c>
      <c r="I236" s="7">
        <f>SUM(J236:K236)</f>
        <v>979.3</v>
      </c>
      <c r="J236" s="5">
        <v>979.3</v>
      </c>
      <c r="K236" s="53"/>
      <c r="L236" s="5" t="s">
        <v>253</v>
      </c>
      <c r="M236" s="82"/>
      <c r="N236" s="1"/>
      <c r="O236" s="1"/>
      <c r="P236" s="1"/>
      <c r="Q236" s="1"/>
      <c r="R236" s="1"/>
      <c r="S236" s="1"/>
    </row>
    <row r="237" spans="1:19" s="15" customFormat="1" ht="15">
      <c r="A237" s="16">
        <f>SUM(A236)</f>
        <v>2</v>
      </c>
      <c r="B237" s="28" t="s">
        <v>45</v>
      </c>
      <c r="C237" s="16"/>
      <c r="D237" s="16"/>
      <c r="E237" s="16"/>
      <c r="F237" s="16">
        <v>36</v>
      </c>
      <c r="G237" s="16"/>
      <c r="H237" s="16">
        <f>SUM(H235:H236)</f>
        <v>83</v>
      </c>
      <c r="I237" s="16">
        <f>SUM(I235:I236)</f>
        <v>1839.4</v>
      </c>
      <c r="J237" s="16">
        <f>SUM(J235:J236)</f>
        <v>1839.4</v>
      </c>
      <c r="K237" s="49">
        <v>0</v>
      </c>
      <c r="L237" s="16"/>
      <c r="M237" s="5"/>
      <c r="N237" s="1"/>
      <c r="O237" s="21"/>
      <c r="P237" s="1"/>
      <c r="Q237" s="1"/>
      <c r="R237" s="1"/>
      <c r="S237" s="1"/>
    </row>
    <row r="238" spans="1:19" s="24" customFormat="1" ht="9" customHeight="1">
      <c r="A238" s="16"/>
      <c r="B238" s="28"/>
      <c r="C238" s="16"/>
      <c r="D238" s="16"/>
      <c r="E238" s="16"/>
      <c r="F238" s="16"/>
      <c r="G238" s="16"/>
      <c r="H238" s="16"/>
      <c r="I238" s="16"/>
      <c r="J238" s="16"/>
      <c r="K238" s="49"/>
      <c r="L238" s="37"/>
      <c r="M238" s="5"/>
      <c r="N238" s="1"/>
      <c r="O238" s="1"/>
      <c r="P238" s="1"/>
      <c r="Q238" s="1"/>
      <c r="R238" s="1"/>
      <c r="S238" s="1"/>
    </row>
    <row r="239" spans="1:13" ht="14.25" customHeight="1">
      <c r="A239" s="85" t="s">
        <v>4</v>
      </c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23"/>
      <c r="M239" s="5"/>
    </row>
    <row r="240" spans="1:13" ht="14.25" customHeight="1">
      <c r="A240" s="5">
        <v>1</v>
      </c>
      <c r="B240" s="5" t="s">
        <v>46</v>
      </c>
      <c r="C240" s="5">
        <v>1987</v>
      </c>
      <c r="D240" s="5"/>
      <c r="E240" s="5"/>
      <c r="F240" s="5">
        <v>22</v>
      </c>
      <c r="G240" s="5"/>
      <c r="H240" s="9">
        <f>SUM('на 01.11.2016'!H241)</f>
        <v>27</v>
      </c>
      <c r="I240" s="7">
        <f aca="true" t="shared" si="6" ref="I240:I270">SUM(J240:K240)</f>
        <v>931.9</v>
      </c>
      <c r="J240" s="5">
        <v>931.9</v>
      </c>
      <c r="K240" s="53"/>
      <c r="L240" s="37" t="s">
        <v>252</v>
      </c>
      <c r="M240" s="79" t="s">
        <v>252</v>
      </c>
    </row>
    <row r="241" spans="1:13" ht="14.25" customHeight="1">
      <c r="A241" s="5">
        <v>2</v>
      </c>
      <c r="B241" s="5" t="s">
        <v>47</v>
      </c>
      <c r="C241" s="5">
        <v>1998</v>
      </c>
      <c r="D241" s="5"/>
      <c r="E241" s="5"/>
      <c r="F241" s="5">
        <v>6</v>
      </c>
      <c r="G241" s="5"/>
      <c r="H241" s="9">
        <f>SUM('на 01.11.2016'!H242)</f>
        <v>12</v>
      </c>
      <c r="I241" s="7">
        <f t="shared" si="6"/>
        <v>629.8</v>
      </c>
      <c r="J241" s="5">
        <v>629.8</v>
      </c>
      <c r="K241" s="53"/>
      <c r="L241" s="5" t="s">
        <v>253</v>
      </c>
      <c r="M241" s="79"/>
    </row>
    <row r="242" spans="1:13" ht="14.25" customHeight="1">
      <c r="A242" s="5">
        <v>3</v>
      </c>
      <c r="B242" s="5" t="s">
        <v>48</v>
      </c>
      <c r="C242" s="5"/>
      <c r="D242" s="5"/>
      <c r="E242" s="5"/>
      <c r="F242" s="5">
        <v>2</v>
      </c>
      <c r="G242" s="5"/>
      <c r="H242" s="9">
        <f>SUM('на 01.11.2016'!H243)</f>
        <v>5</v>
      </c>
      <c r="I242" s="7">
        <f t="shared" si="6"/>
        <v>106.5</v>
      </c>
      <c r="J242" s="5">
        <v>106.5</v>
      </c>
      <c r="K242" s="53"/>
      <c r="L242" s="5" t="s">
        <v>253</v>
      </c>
      <c r="M242" s="79"/>
    </row>
    <row r="243" spans="1:13" ht="16.5" customHeight="1">
      <c r="A243" s="5"/>
      <c r="B243" s="4" t="s">
        <v>244</v>
      </c>
      <c r="C243" s="5"/>
      <c r="D243" s="5"/>
      <c r="E243" s="5"/>
      <c r="F243" s="5"/>
      <c r="G243" s="5"/>
      <c r="H243" s="9"/>
      <c r="I243" s="5"/>
      <c r="J243" s="5"/>
      <c r="K243" s="53"/>
      <c r="L243" s="5" t="s">
        <v>253</v>
      </c>
      <c r="M243" s="79"/>
    </row>
    <row r="244" spans="1:13" ht="17.25" customHeight="1">
      <c r="A244" s="5">
        <v>4</v>
      </c>
      <c r="B244" s="5" t="s">
        <v>224</v>
      </c>
      <c r="C244" s="5">
        <v>1968</v>
      </c>
      <c r="D244" s="5">
        <v>2</v>
      </c>
      <c r="E244" s="5"/>
      <c r="F244" s="5">
        <v>8</v>
      </c>
      <c r="G244" s="5"/>
      <c r="H244" s="9">
        <f>SUM('на 01.11.2016'!H245)</f>
        <v>30</v>
      </c>
      <c r="I244" s="7">
        <f t="shared" si="6"/>
        <v>313.6</v>
      </c>
      <c r="J244" s="5">
        <v>313.6</v>
      </c>
      <c r="K244" s="53"/>
      <c r="L244" s="5" t="s">
        <v>253</v>
      </c>
      <c r="M244" s="79"/>
    </row>
    <row r="245" spans="1:13" ht="17.25" customHeight="1">
      <c r="A245" s="5">
        <v>5</v>
      </c>
      <c r="B245" s="5" t="s">
        <v>225</v>
      </c>
      <c r="C245" s="5">
        <v>1968</v>
      </c>
      <c r="D245" s="5">
        <v>2</v>
      </c>
      <c r="E245" s="5"/>
      <c r="F245" s="5">
        <v>8</v>
      </c>
      <c r="G245" s="5"/>
      <c r="H245" s="9">
        <f>SUM('на 01.11.2016'!H246)</f>
        <v>12</v>
      </c>
      <c r="I245" s="7">
        <f t="shared" si="6"/>
        <v>385.1</v>
      </c>
      <c r="J245" s="5">
        <v>385.1</v>
      </c>
      <c r="K245" s="53"/>
      <c r="L245" s="5" t="s">
        <v>253</v>
      </c>
      <c r="M245" s="79"/>
    </row>
    <row r="246" spans="1:13" ht="17.25" customHeight="1">
      <c r="A246" s="5">
        <v>6</v>
      </c>
      <c r="B246" s="5" t="s">
        <v>226</v>
      </c>
      <c r="C246" s="5">
        <v>1969</v>
      </c>
      <c r="D246" s="5">
        <v>2</v>
      </c>
      <c r="E246" s="5"/>
      <c r="F246" s="5">
        <v>8</v>
      </c>
      <c r="G246" s="5"/>
      <c r="H246" s="9">
        <f>SUM('на 01.11.2016'!H247)</f>
        <v>21</v>
      </c>
      <c r="I246" s="7">
        <f t="shared" si="6"/>
        <v>387.8</v>
      </c>
      <c r="J246" s="5">
        <v>387.8</v>
      </c>
      <c r="K246" s="53"/>
      <c r="L246" s="5" t="s">
        <v>253</v>
      </c>
      <c r="M246" s="79"/>
    </row>
    <row r="247" spans="1:13" ht="17.25" customHeight="1">
      <c r="A247" s="5">
        <v>7</v>
      </c>
      <c r="B247" s="9" t="s">
        <v>281</v>
      </c>
      <c r="C247" s="5"/>
      <c r="D247" s="5">
        <v>2</v>
      </c>
      <c r="E247" s="5"/>
      <c r="F247" s="5">
        <v>8</v>
      </c>
      <c r="G247" s="5"/>
      <c r="H247" s="9">
        <f>SUM('на 01.11.2016'!H248)</f>
        <v>16</v>
      </c>
      <c r="I247" s="7">
        <v>308.1</v>
      </c>
      <c r="J247" s="5">
        <v>308.1</v>
      </c>
      <c r="K247" s="53"/>
      <c r="L247" s="5"/>
      <c r="M247" s="79"/>
    </row>
    <row r="248" spans="1:13" ht="17.25" customHeight="1">
      <c r="A248" s="5">
        <v>8</v>
      </c>
      <c r="B248" s="5" t="s">
        <v>227</v>
      </c>
      <c r="C248" s="5">
        <v>1982</v>
      </c>
      <c r="D248" s="5">
        <v>3</v>
      </c>
      <c r="E248" s="5"/>
      <c r="F248" s="5">
        <v>18</v>
      </c>
      <c r="G248" s="5"/>
      <c r="H248" s="9">
        <f>SUM('на 01.11.2016'!H249)</f>
        <v>39</v>
      </c>
      <c r="I248" s="7">
        <f t="shared" si="6"/>
        <v>840.7</v>
      </c>
      <c r="J248" s="5">
        <v>840.7</v>
      </c>
      <c r="K248" s="53"/>
      <c r="L248" s="5" t="s">
        <v>253</v>
      </c>
      <c r="M248" s="79"/>
    </row>
    <row r="249" spans="1:13" ht="17.25" customHeight="1">
      <c r="A249" s="5">
        <v>9</v>
      </c>
      <c r="B249" s="5" t="s">
        <v>228</v>
      </c>
      <c r="C249" s="5">
        <v>1982</v>
      </c>
      <c r="D249" s="5">
        <v>3</v>
      </c>
      <c r="E249" s="5"/>
      <c r="F249" s="5">
        <v>18</v>
      </c>
      <c r="G249" s="5"/>
      <c r="H249" s="9">
        <f>SUM('на 01.11.2016'!H250)</f>
        <v>34</v>
      </c>
      <c r="I249" s="7">
        <f t="shared" si="6"/>
        <v>824.6</v>
      </c>
      <c r="J249" s="5">
        <v>824.6</v>
      </c>
      <c r="K249" s="53"/>
      <c r="L249" s="5" t="s">
        <v>253</v>
      </c>
      <c r="M249" s="79"/>
    </row>
    <row r="250" spans="1:13" ht="17.25" customHeight="1">
      <c r="A250" s="5">
        <v>10</v>
      </c>
      <c r="B250" s="5" t="s">
        <v>229</v>
      </c>
      <c r="C250" s="5">
        <v>1989</v>
      </c>
      <c r="D250" s="5">
        <v>3</v>
      </c>
      <c r="E250" s="5"/>
      <c r="F250" s="5">
        <v>18</v>
      </c>
      <c r="G250" s="5"/>
      <c r="H250" s="9">
        <f>SUM('на 01.11.2016'!H251)</f>
        <v>44</v>
      </c>
      <c r="I250" s="7">
        <f t="shared" si="6"/>
        <v>856.1</v>
      </c>
      <c r="J250" s="5">
        <v>856.1</v>
      </c>
      <c r="K250" s="53"/>
      <c r="L250" s="5" t="s">
        <v>253</v>
      </c>
      <c r="M250" s="79"/>
    </row>
    <row r="251" spans="1:13" ht="17.25" customHeight="1">
      <c r="A251" s="5">
        <v>11</v>
      </c>
      <c r="B251" s="5" t="s">
        <v>230</v>
      </c>
      <c r="C251" s="5">
        <v>1986</v>
      </c>
      <c r="D251" s="5">
        <v>3</v>
      </c>
      <c r="E251" s="5"/>
      <c r="F251" s="5">
        <v>36</v>
      </c>
      <c r="G251" s="5"/>
      <c r="H251" s="9">
        <f>SUM('на 01.11.2016'!H252)</f>
        <v>91</v>
      </c>
      <c r="I251" s="7">
        <f t="shared" si="6"/>
        <v>1866.7</v>
      </c>
      <c r="J251" s="5">
        <v>1866.7</v>
      </c>
      <c r="K251" s="53"/>
      <c r="L251" s="5" t="s">
        <v>253</v>
      </c>
      <c r="M251" s="79"/>
    </row>
    <row r="252" spans="1:13" ht="17.25" customHeight="1">
      <c r="A252" s="5">
        <v>12</v>
      </c>
      <c r="B252" s="5" t="s">
        <v>231</v>
      </c>
      <c r="C252" s="5">
        <v>1984</v>
      </c>
      <c r="D252" s="5">
        <v>3</v>
      </c>
      <c r="E252" s="5"/>
      <c r="F252" s="5">
        <v>36</v>
      </c>
      <c r="G252" s="5"/>
      <c r="H252" s="9">
        <f>SUM('на 01.11.2016'!H253)</f>
        <v>91</v>
      </c>
      <c r="I252" s="7">
        <f t="shared" si="6"/>
        <v>1869.5</v>
      </c>
      <c r="J252" s="5">
        <v>1869.5</v>
      </c>
      <c r="K252" s="53"/>
      <c r="L252" s="5" t="s">
        <v>253</v>
      </c>
      <c r="M252" s="79"/>
    </row>
    <row r="253" spans="1:13" ht="17.25" customHeight="1">
      <c r="A253" s="5">
        <v>13</v>
      </c>
      <c r="B253" s="5" t="s">
        <v>232</v>
      </c>
      <c r="C253" s="5">
        <v>1973</v>
      </c>
      <c r="D253" s="5">
        <v>2</v>
      </c>
      <c r="E253" s="5"/>
      <c r="F253" s="5">
        <v>12</v>
      </c>
      <c r="G253" s="5"/>
      <c r="H253" s="9">
        <f>SUM('на 01.11.2016'!H254)</f>
        <v>24</v>
      </c>
      <c r="I253" s="7">
        <f t="shared" si="6"/>
        <v>572.2</v>
      </c>
      <c r="J253" s="5">
        <v>572.2</v>
      </c>
      <c r="K253" s="53"/>
      <c r="L253" s="5" t="s">
        <v>253</v>
      </c>
      <c r="M253" s="79"/>
    </row>
    <row r="254" spans="1:13" ht="17.25" customHeight="1">
      <c r="A254" s="5">
        <v>14</v>
      </c>
      <c r="B254" s="5" t="s">
        <v>233</v>
      </c>
      <c r="C254" s="5">
        <v>1976</v>
      </c>
      <c r="D254" s="5">
        <v>2</v>
      </c>
      <c r="E254" s="5"/>
      <c r="F254" s="5">
        <v>12</v>
      </c>
      <c r="G254" s="5"/>
      <c r="H254" s="9">
        <f>SUM('на 01.11.2016'!H255)</f>
        <v>29</v>
      </c>
      <c r="I254" s="7">
        <f t="shared" si="6"/>
        <v>569.4</v>
      </c>
      <c r="J254" s="5">
        <v>569.4</v>
      </c>
      <c r="K254" s="53"/>
      <c r="L254" s="5" t="s">
        <v>253</v>
      </c>
      <c r="M254" s="79"/>
    </row>
    <row r="255" spans="1:13" ht="17.25" customHeight="1">
      <c r="A255" s="5">
        <v>15</v>
      </c>
      <c r="B255" s="5" t="s">
        <v>234</v>
      </c>
      <c r="C255" s="5">
        <v>1980</v>
      </c>
      <c r="D255" s="5">
        <v>3</v>
      </c>
      <c r="E255" s="5"/>
      <c r="F255" s="5">
        <v>24</v>
      </c>
      <c r="G255" s="5"/>
      <c r="H255" s="9">
        <f>SUM('на 01.11.2016'!H256)</f>
        <v>62</v>
      </c>
      <c r="I255" s="7">
        <f t="shared" si="6"/>
        <v>1175.4</v>
      </c>
      <c r="J255" s="5">
        <v>1175.4</v>
      </c>
      <c r="K255" s="53"/>
      <c r="L255" s="5" t="s">
        <v>253</v>
      </c>
      <c r="M255" s="79"/>
    </row>
    <row r="256" spans="1:13" ht="17.25" customHeight="1">
      <c r="A256" s="5">
        <v>16</v>
      </c>
      <c r="B256" s="5" t="s">
        <v>235</v>
      </c>
      <c r="C256" s="5">
        <v>1979</v>
      </c>
      <c r="D256" s="5">
        <v>3</v>
      </c>
      <c r="E256" s="5"/>
      <c r="F256" s="5">
        <v>18</v>
      </c>
      <c r="G256" s="5"/>
      <c r="H256" s="9">
        <f>SUM('на 01.11.2016'!H257)</f>
        <v>49</v>
      </c>
      <c r="I256" s="7">
        <f t="shared" si="6"/>
        <v>848.4</v>
      </c>
      <c r="J256" s="5">
        <v>848.4</v>
      </c>
      <c r="K256" s="53"/>
      <c r="L256" s="5" t="s">
        <v>253</v>
      </c>
      <c r="M256" s="79"/>
    </row>
    <row r="257" spans="1:13" ht="17.25" customHeight="1">
      <c r="A257" s="5">
        <v>17</v>
      </c>
      <c r="B257" s="5" t="s">
        <v>236</v>
      </c>
      <c r="C257" s="5">
        <v>1979</v>
      </c>
      <c r="D257" s="5">
        <v>3</v>
      </c>
      <c r="E257" s="5"/>
      <c r="F257" s="5">
        <v>18</v>
      </c>
      <c r="G257" s="5"/>
      <c r="H257" s="9">
        <f>SUM('на 01.11.2016'!H258)</f>
        <v>40</v>
      </c>
      <c r="I257" s="7">
        <f t="shared" si="6"/>
        <v>846.6</v>
      </c>
      <c r="J257" s="5">
        <v>846.6</v>
      </c>
      <c r="K257" s="53"/>
      <c r="L257" s="5" t="s">
        <v>253</v>
      </c>
      <c r="M257" s="79"/>
    </row>
    <row r="258" spans="1:13" ht="17.25" customHeight="1">
      <c r="A258" s="5">
        <v>18</v>
      </c>
      <c r="B258" s="5" t="s">
        <v>237</v>
      </c>
      <c r="C258" s="5">
        <v>1980</v>
      </c>
      <c r="D258" s="5">
        <v>3</v>
      </c>
      <c r="E258" s="5"/>
      <c r="F258" s="5">
        <v>24</v>
      </c>
      <c r="G258" s="5"/>
      <c r="H258" s="9">
        <f>SUM('на 01.11.2016'!H259)</f>
        <v>63</v>
      </c>
      <c r="I258" s="7">
        <f t="shared" si="6"/>
        <v>1152.8</v>
      </c>
      <c r="J258" s="5">
        <v>1152.8</v>
      </c>
      <c r="K258" s="53"/>
      <c r="L258" s="4"/>
      <c r="M258" s="79"/>
    </row>
    <row r="259" spans="1:13" s="21" customFormat="1" ht="17.25" customHeight="1">
      <c r="A259" s="5">
        <v>19</v>
      </c>
      <c r="B259" s="5" t="s">
        <v>238</v>
      </c>
      <c r="C259" s="5">
        <v>1989</v>
      </c>
      <c r="D259" s="5">
        <v>3</v>
      </c>
      <c r="E259" s="5"/>
      <c r="F259" s="5">
        <v>18</v>
      </c>
      <c r="G259" s="5"/>
      <c r="H259" s="9">
        <f>SUM('на 01.11.2016'!H260)</f>
        <v>48</v>
      </c>
      <c r="I259" s="8">
        <f t="shared" si="6"/>
        <v>936.8</v>
      </c>
      <c r="J259" s="36">
        <v>936.8</v>
      </c>
      <c r="K259" s="53"/>
      <c r="L259" s="5" t="s">
        <v>253</v>
      </c>
      <c r="M259" s="79"/>
    </row>
    <row r="260" spans="1:13" ht="17.25" customHeight="1">
      <c r="A260" s="4"/>
      <c r="B260" s="4" t="s">
        <v>243</v>
      </c>
      <c r="C260" s="4"/>
      <c r="D260" s="4"/>
      <c r="E260" s="4"/>
      <c r="F260" s="4"/>
      <c r="G260" s="4"/>
      <c r="H260" s="9"/>
      <c r="I260" s="4"/>
      <c r="J260" s="4"/>
      <c r="K260" s="52"/>
      <c r="L260" s="4"/>
      <c r="M260" s="5"/>
    </row>
    <row r="261" spans="1:13" ht="12.75">
      <c r="A261" s="5">
        <v>20</v>
      </c>
      <c r="B261" s="5" t="s">
        <v>239</v>
      </c>
      <c r="C261" s="5">
        <v>1987</v>
      </c>
      <c r="D261" s="5">
        <v>2</v>
      </c>
      <c r="E261" s="5"/>
      <c r="F261" s="5">
        <v>18</v>
      </c>
      <c r="G261" s="5"/>
      <c r="H261" s="9">
        <f>SUM('на 01.11.2016'!H262)</f>
        <v>46</v>
      </c>
      <c r="I261" s="8">
        <f t="shared" si="6"/>
        <v>846.5</v>
      </c>
      <c r="J261" s="5">
        <v>846.5</v>
      </c>
      <c r="K261" s="53"/>
      <c r="L261" s="5" t="s">
        <v>253</v>
      </c>
      <c r="M261" s="79" t="s">
        <v>255</v>
      </c>
    </row>
    <row r="262" spans="1:13" s="10" customFormat="1" ht="12.75">
      <c r="A262" s="5">
        <v>21</v>
      </c>
      <c r="B262" s="5" t="s">
        <v>240</v>
      </c>
      <c r="C262" s="5">
        <v>1985</v>
      </c>
      <c r="D262" s="5">
        <v>2</v>
      </c>
      <c r="E262" s="5"/>
      <c r="F262" s="5">
        <v>18</v>
      </c>
      <c r="G262" s="5"/>
      <c r="H262" s="9">
        <f>SUM('на 01.11.2016'!H263)</f>
        <v>42</v>
      </c>
      <c r="I262" s="8">
        <f t="shared" si="6"/>
        <v>851.2</v>
      </c>
      <c r="J262" s="36">
        <v>851.2</v>
      </c>
      <c r="K262" s="53"/>
      <c r="L262" s="5" t="s">
        <v>253</v>
      </c>
      <c r="M262" s="79"/>
    </row>
    <row r="263" spans="1:13" s="10" customFormat="1" ht="12.75">
      <c r="A263" s="9">
        <v>22</v>
      </c>
      <c r="B263" s="9" t="s">
        <v>241</v>
      </c>
      <c r="C263" s="9">
        <v>1988</v>
      </c>
      <c r="D263" s="9">
        <v>2</v>
      </c>
      <c r="E263" s="9"/>
      <c r="F263" s="9">
        <v>18</v>
      </c>
      <c r="G263" s="9"/>
      <c r="H263" s="9">
        <f>SUM('на 01.11.2016'!H264)</f>
        <v>41</v>
      </c>
      <c r="I263" s="8">
        <f t="shared" si="6"/>
        <v>873.1</v>
      </c>
      <c r="J263" s="9">
        <v>873.1</v>
      </c>
      <c r="K263" s="51"/>
      <c r="L263" s="5" t="s">
        <v>253</v>
      </c>
      <c r="M263" s="79"/>
    </row>
    <row r="264" spans="1:13" ht="12.75">
      <c r="A264" s="9">
        <v>23</v>
      </c>
      <c r="B264" s="9" t="s">
        <v>242</v>
      </c>
      <c r="C264" s="9">
        <v>1989</v>
      </c>
      <c r="D264" s="9">
        <v>2</v>
      </c>
      <c r="E264" s="9"/>
      <c r="F264" s="9">
        <v>16</v>
      </c>
      <c r="G264" s="9"/>
      <c r="H264" s="9">
        <f>SUM('на 01.11.2016'!H265)</f>
        <v>32</v>
      </c>
      <c r="I264" s="8">
        <f t="shared" si="6"/>
        <v>872.8</v>
      </c>
      <c r="J264" s="31">
        <v>778</v>
      </c>
      <c r="K264" s="51">
        <v>94.8</v>
      </c>
      <c r="L264" s="5" t="s">
        <v>253</v>
      </c>
      <c r="M264" s="79"/>
    </row>
    <row r="265" spans="1:13" ht="12.75">
      <c r="A265" s="5">
        <v>24</v>
      </c>
      <c r="B265" s="5" t="s">
        <v>43</v>
      </c>
      <c r="C265" s="5"/>
      <c r="D265" s="5"/>
      <c r="E265" s="5"/>
      <c r="F265" s="5">
        <v>8</v>
      </c>
      <c r="G265" s="5"/>
      <c r="H265" s="9">
        <f>SUM('на 01.11.2016'!H266)</f>
        <v>16</v>
      </c>
      <c r="I265" s="8">
        <f t="shared" si="6"/>
        <v>360.8</v>
      </c>
      <c r="J265" s="5">
        <v>360.8</v>
      </c>
      <c r="K265" s="53"/>
      <c r="L265" s="5" t="s">
        <v>253</v>
      </c>
      <c r="M265" s="79"/>
    </row>
    <row r="266" spans="1:13" s="21" customFormat="1" ht="12.75">
      <c r="A266" s="5">
        <v>25</v>
      </c>
      <c r="B266" s="5" t="s">
        <v>24</v>
      </c>
      <c r="C266" s="5"/>
      <c r="D266" s="5"/>
      <c r="E266" s="5"/>
      <c r="F266" s="5">
        <v>8</v>
      </c>
      <c r="G266" s="5"/>
      <c r="H266" s="9">
        <f>SUM('на 01.11.2016'!H267)</f>
        <v>27</v>
      </c>
      <c r="I266" s="8">
        <f t="shared" si="6"/>
        <v>373.7</v>
      </c>
      <c r="J266" s="5">
        <v>373.7</v>
      </c>
      <c r="K266" s="53"/>
      <c r="L266" s="5" t="s">
        <v>253</v>
      </c>
      <c r="M266" s="79"/>
    </row>
    <row r="267" spans="1:13" ht="12.75">
      <c r="A267" s="5"/>
      <c r="B267" s="4" t="s">
        <v>247</v>
      </c>
      <c r="C267" s="4"/>
      <c r="D267" s="4"/>
      <c r="E267" s="4"/>
      <c r="F267" s="4"/>
      <c r="G267" s="4"/>
      <c r="H267" s="9"/>
      <c r="I267" s="4"/>
      <c r="J267" s="4"/>
      <c r="K267" s="52"/>
      <c r="L267" s="5" t="s">
        <v>253</v>
      </c>
      <c r="M267" s="5"/>
    </row>
    <row r="268" spans="1:13" ht="12.75">
      <c r="A268" s="5">
        <v>26</v>
      </c>
      <c r="B268" s="5" t="s">
        <v>249</v>
      </c>
      <c r="C268" s="5"/>
      <c r="D268" s="5"/>
      <c r="E268" s="5"/>
      <c r="F268" s="5">
        <v>18</v>
      </c>
      <c r="G268" s="5"/>
      <c r="H268" s="9">
        <f>SUM('на 01.11.2016'!H269)</f>
        <v>32</v>
      </c>
      <c r="I268" s="8">
        <f t="shared" si="6"/>
        <v>754.5</v>
      </c>
      <c r="J268" s="5">
        <v>754.5</v>
      </c>
      <c r="K268" s="53"/>
      <c r="L268" s="5" t="s">
        <v>253</v>
      </c>
      <c r="M268" s="71" t="s">
        <v>252</v>
      </c>
    </row>
    <row r="269" spans="1:13" ht="12.75">
      <c r="A269" s="5">
        <v>27</v>
      </c>
      <c r="B269" s="5" t="s">
        <v>248</v>
      </c>
      <c r="C269" s="5"/>
      <c r="D269" s="5"/>
      <c r="E269" s="5"/>
      <c r="F269" s="5">
        <v>18</v>
      </c>
      <c r="G269" s="5"/>
      <c r="H269" s="9">
        <f>SUM('на 01.11.2016'!H270)</f>
        <v>27</v>
      </c>
      <c r="I269" s="8">
        <f t="shared" si="6"/>
        <v>938.5</v>
      </c>
      <c r="J269" s="5">
        <v>938.5</v>
      </c>
      <c r="K269" s="53"/>
      <c r="L269" s="5" t="s">
        <v>253</v>
      </c>
      <c r="M269" s="71"/>
    </row>
    <row r="270" spans="1:13" s="21" customFormat="1" ht="12.75">
      <c r="A270" s="9">
        <v>28</v>
      </c>
      <c r="B270" s="5" t="s">
        <v>250</v>
      </c>
      <c r="C270" s="5"/>
      <c r="D270" s="5"/>
      <c r="E270" s="5"/>
      <c r="F270" s="5">
        <v>18</v>
      </c>
      <c r="G270" s="5"/>
      <c r="H270" s="9">
        <f>SUM('на 01.11.2016'!H271)</f>
        <v>28</v>
      </c>
      <c r="I270" s="8">
        <f t="shared" si="6"/>
        <v>754.1</v>
      </c>
      <c r="J270" s="5">
        <v>754.1</v>
      </c>
      <c r="K270" s="53"/>
      <c r="L270" s="5" t="s">
        <v>253</v>
      </c>
      <c r="M270" s="71"/>
    </row>
    <row r="271" spans="1:13" s="21" customFormat="1" ht="24" customHeight="1">
      <c r="A271" s="4">
        <f>SUM(A270)</f>
        <v>28</v>
      </c>
      <c r="B271" s="37" t="s">
        <v>245</v>
      </c>
      <c r="C271" s="4"/>
      <c r="D271" s="4"/>
      <c r="E271" s="4"/>
      <c r="F271" s="4">
        <f>SUM(F268:F270,F261:F266,F244:F259,F240:F242)</f>
        <v>454</v>
      </c>
      <c r="G271" s="4"/>
      <c r="H271" s="4">
        <f>SUM(H268:H270,H261:H266,H244:H259,H240:H242)</f>
        <v>1028</v>
      </c>
      <c r="I271" s="4">
        <f>SUM(I268:I270,I261:I266,I244:I259,I240:I242)</f>
        <v>22047.200000000004</v>
      </c>
      <c r="J271" s="4">
        <f>SUM(J268:J270,J261:J266,J244:J259,J240:J242)</f>
        <v>21952.400000000005</v>
      </c>
      <c r="K271" s="52">
        <f>SUM(K268:K270,K261:K266,K244:K259,K240:K242)</f>
        <v>94.8</v>
      </c>
      <c r="L271" s="4"/>
      <c r="M271" s="4"/>
    </row>
    <row r="272" spans="1:13" s="21" customFormat="1" ht="17.25" customHeight="1">
      <c r="A272" s="28" t="s">
        <v>262</v>
      </c>
      <c r="B272" s="34"/>
      <c r="C272" s="32"/>
      <c r="D272" s="32"/>
      <c r="E272" s="32"/>
      <c r="F272" s="32"/>
      <c r="G272" s="32"/>
      <c r="H272" s="32"/>
      <c r="I272" s="32"/>
      <c r="J272" s="32"/>
      <c r="K272" s="54"/>
      <c r="L272" s="34" t="s">
        <v>269</v>
      </c>
      <c r="M272" s="4"/>
    </row>
    <row r="273" spans="1:13" s="21" customFormat="1" ht="42" customHeight="1">
      <c r="A273" s="9">
        <v>1</v>
      </c>
      <c r="B273" s="39" t="s">
        <v>263</v>
      </c>
      <c r="C273" s="9">
        <v>1982</v>
      </c>
      <c r="D273" s="4"/>
      <c r="E273" s="4"/>
      <c r="F273" s="9">
        <v>18</v>
      </c>
      <c r="G273" s="4"/>
      <c r="H273" s="9">
        <v>47</v>
      </c>
      <c r="I273" s="8">
        <f>SUM(J273:K273)</f>
        <v>860.5</v>
      </c>
      <c r="J273" s="9">
        <v>860.5</v>
      </c>
      <c r="K273" s="51"/>
      <c r="L273" s="5" t="s">
        <v>253</v>
      </c>
      <c r="M273" s="72" t="s">
        <v>283</v>
      </c>
    </row>
    <row r="274" spans="1:13" s="21" customFormat="1" ht="42" customHeight="1">
      <c r="A274" s="9">
        <v>2</v>
      </c>
      <c r="B274" s="39" t="s">
        <v>264</v>
      </c>
      <c r="C274" s="9">
        <v>1982</v>
      </c>
      <c r="D274" s="4"/>
      <c r="E274" s="4"/>
      <c r="F274" s="9">
        <v>18</v>
      </c>
      <c r="G274" s="4"/>
      <c r="H274" s="9">
        <f>SUM('на 01.11.2016'!H276)</f>
        <v>49</v>
      </c>
      <c r="I274" s="8">
        <f>SUM(J274:K274)</f>
        <v>841.6</v>
      </c>
      <c r="J274" s="31">
        <v>841.6</v>
      </c>
      <c r="K274" s="51"/>
      <c r="L274" s="5" t="s">
        <v>253</v>
      </c>
      <c r="M274" s="72"/>
    </row>
    <row r="275" spans="1:14" s="30" customFormat="1" ht="38.25" customHeight="1">
      <c r="A275" s="4">
        <v>2</v>
      </c>
      <c r="B275" s="37" t="s">
        <v>265</v>
      </c>
      <c r="C275" s="4"/>
      <c r="D275" s="4"/>
      <c r="E275" s="4"/>
      <c r="F275" s="4">
        <f>SUM(F273:F274)</f>
        <v>36</v>
      </c>
      <c r="G275" s="4"/>
      <c r="H275" s="4">
        <f>SUM(H273:H274)</f>
        <v>96</v>
      </c>
      <c r="I275" s="4">
        <f>SUM(I273:I274)</f>
        <v>1702.1</v>
      </c>
      <c r="J275" s="4">
        <f>SUM(J273:J274)</f>
        <v>1702.1</v>
      </c>
      <c r="K275" s="52"/>
      <c r="L275" s="4"/>
      <c r="M275" s="72"/>
      <c r="N275" s="46"/>
    </row>
    <row r="276" spans="1:13" ht="15.75">
      <c r="A276" s="40">
        <f>SUM(A275,A271,A237,A231,A198)</f>
        <v>244</v>
      </c>
      <c r="B276" s="58" t="s">
        <v>302</v>
      </c>
      <c r="C276" s="58"/>
      <c r="D276" s="29"/>
      <c r="E276" s="29"/>
      <c r="F276" s="29">
        <f>SUM(F275,F271,F237,F231,F198)</f>
        <v>3790</v>
      </c>
      <c r="G276" s="29"/>
      <c r="H276" s="40">
        <f>SUM(H275,H271,H237,H231,H198)</f>
        <v>7676</v>
      </c>
      <c r="I276" s="49">
        <f>SUM(I275,I271,I237,I231,I198)</f>
        <v>170811.89</v>
      </c>
      <c r="J276" s="49">
        <f>SUM(J275,J271,J237,J231,J198)</f>
        <v>163922.72000000003</v>
      </c>
      <c r="K276" s="49">
        <f>SUM(K275,K271,K237,K231,K198)</f>
        <v>6889.170000000001</v>
      </c>
      <c r="L276" s="29"/>
      <c r="M276" s="5"/>
    </row>
    <row r="277" spans="1:13" s="10" customFormat="1" ht="15">
      <c r="A277" s="62"/>
      <c r="B277" s="94" t="s">
        <v>296</v>
      </c>
      <c r="C277" s="95"/>
      <c r="D277" s="95"/>
      <c r="E277" s="95"/>
      <c r="F277" s="95"/>
      <c r="G277" s="95"/>
      <c r="H277" s="96"/>
      <c r="I277" s="64"/>
      <c r="J277" s="64"/>
      <c r="K277" s="64"/>
      <c r="L277" s="63"/>
      <c r="M277" s="9"/>
    </row>
    <row r="278" spans="1:13" s="10" customFormat="1" ht="34.5" customHeight="1">
      <c r="A278" s="9"/>
      <c r="B278" s="105" t="s">
        <v>297</v>
      </c>
      <c r="C278" s="105"/>
      <c r="D278" s="105"/>
      <c r="E278" s="105"/>
      <c r="F278" s="105"/>
      <c r="G278" s="105"/>
      <c r="H278" s="105"/>
      <c r="I278" s="65">
        <f>SUM(I8:I33,I36:I76,I79:I101,I116:I117,I143:I167,I183:I184,I186:I188,I191:I195)</f>
        <v>78353.31000000003</v>
      </c>
      <c r="J278" s="65">
        <f>SUM(J8:J33,J36:J76,J79:J101,J116:J117,J143:J167,J183:J184,J186:J188,J191:J195)</f>
        <v>73996.51000000001</v>
      </c>
      <c r="K278" s="65">
        <f>SUM(K8:K33,K36:K76,K79:K101,K116:K117,K143:K167,K183:K184,K186:K188,K191:K195)</f>
        <v>4356.8</v>
      </c>
      <c r="L278" s="9"/>
      <c r="M278" s="9"/>
    </row>
    <row r="279" spans="1:13" s="10" customFormat="1" ht="12.75">
      <c r="A279" s="9"/>
      <c r="B279" s="94"/>
      <c r="C279" s="95"/>
      <c r="D279" s="95"/>
      <c r="E279" s="95"/>
      <c r="F279" s="95"/>
      <c r="G279" s="95"/>
      <c r="H279" s="96"/>
      <c r="I279" s="4"/>
      <c r="J279" s="4"/>
      <c r="K279" s="52"/>
      <c r="L279" s="9"/>
      <c r="M279" s="9"/>
    </row>
    <row r="280" spans="1:13" s="10" customFormat="1" ht="12.75" customHeight="1">
      <c r="A280" s="62"/>
      <c r="B280" s="106" t="s">
        <v>289</v>
      </c>
      <c r="C280" s="106"/>
      <c r="D280" s="106"/>
      <c r="E280" s="106"/>
      <c r="F280" s="106"/>
      <c r="G280" s="106"/>
      <c r="H280" s="106"/>
      <c r="I280" s="52">
        <f>SUM(I118:I142)+I237</f>
        <v>6383.4000000000015</v>
      </c>
      <c r="J280" s="52">
        <f>SUM(J118:J142)+J237</f>
        <v>6383.4000000000015</v>
      </c>
      <c r="K280" s="52">
        <f>SUM(K118:K142)+K237</f>
        <v>0</v>
      </c>
      <c r="L280" s="63"/>
      <c r="M280" s="9"/>
    </row>
    <row r="281" spans="1:13" s="10" customFormat="1" ht="12.75">
      <c r="A281" s="9"/>
      <c r="B281" s="94"/>
      <c r="C281" s="95"/>
      <c r="D281" s="95"/>
      <c r="E281" s="95"/>
      <c r="F281" s="95"/>
      <c r="G281" s="95"/>
      <c r="H281" s="96"/>
      <c r="I281" s="4"/>
      <c r="J281" s="4"/>
      <c r="K281" s="52"/>
      <c r="L281" s="9"/>
      <c r="M281" s="9"/>
    </row>
    <row r="282" spans="1:13" s="10" customFormat="1" ht="12.75" customHeight="1">
      <c r="A282" s="62"/>
      <c r="B282" s="106" t="s">
        <v>290</v>
      </c>
      <c r="C282" s="106"/>
      <c r="D282" s="106"/>
      <c r="E282" s="106"/>
      <c r="F282" s="106"/>
      <c r="G282" s="106"/>
      <c r="H282" s="106"/>
      <c r="I282" s="52">
        <f>SUM(I34:I35,I77:I78,I102:I115,I168:I182,I185,I189:I190,I196:I197,I229)</f>
        <v>48191.48000000001</v>
      </c>
      <c r="J282" s="52">
        <f>SUM(J34:J35,J77:J78,J102:J115,J168:J182,J185,J189:J190,J196:J197,J229)</f>
        <v>45783.81000000001</v>
      </c>
      <c r="K282" s="52">
        <f>SUM(K34:K35,K77:K78,K102:K115,K168:K182,K185,K189:K190,K196:K197,K229)</f>
        <v>2407.67</v>
      </c>
      <c r="L282" s="63"/>
      <c r="M282" s="9"/>
    </row>
    <row r="283" spans="1:13" s="10" customFormat="1" ht="12.75" customHeight="1">
      <c r="A283" s="62"/>
      <c r="B283" s="99"/>
      <c r="C283" s="100"/>
      <c r="D283" s="100"/>
      <c r="E283" s="100"/>
      <c r="F283" s="100"/>
      <c r="G283" s="100"/>
      <c r="H283" s="101"/>
      <c r="I283" s="63"/>
      <c r="J283" s="66"/>
      <c r="K283" s="64"/>
      <c r="L283" s="63"/>
      <c r="M283" s="9"/>
    </row>
    <row r="284" spans="1:13" s="10" customFormat="1" ht="39.75" customHeight="1">
      <c r="A284" s="9"/>
      <c r="B284" s="80" t="s">
        <v>298</v>
      </c>
      <c r="C284" s="80"/>
      <c r="D284" s="80"/>
      <c r="E284" s="80"/>
      <c r="F284" s="80"/>
      <c r="G284" s="80"/>
      <c r="H284" s="80"/>
      <c r="I284" s="65">
        <f>SUM(I211,I215,I223,I228,I261:I266)</f>
        <v>18312.5</v>
      </c>
      <c r="J284" s="65">
        <f>SUM(J211,J215,J223,J228,J261:J266)</f>
        <v>18187.8</v>
      </c>
      <c r="K284" s="65">
        <f>SUM(K211,K215,K223,K228,K261:K266)</f>
        <v>124.69999999999999</v>
      </c>
      <c r="L284" s="9"/>
      <c r="M284" s="9"/>
    </row>
    <row r="285" spans="1:13" s="10" customFormat="1" ht="12.75">
      <c r="A285" s="9"/>
      <c r="B285" s="94"/>
      <c r="C285" s="95"/>
      <c r="D285" s="95"/>
      <c r="E285" s="95"/>
      <c r="F285" s="95"/>
      <c r="G285" s="95"/>
      <c r="H285" s="96"/>
      <c r="I285" s="9"/>
      <c r="J285" s="9"/>
      <c r="K285" s="51"/>
      <c r="L285" s="9"/>
      <c r="M285" s="9"/>
    </row>
    <row r="286" spans="1:13" s="10" customFormat="1" ht="12.75" customHeight="1">
      <c r="A286" s="9"/>
      <c r="B286" s="71" t="s">
        <v>252</v>
      </c>
      <c r="C286" s="71"/>
      <c r="D286" s="71"/>
      <c r="E286" s="71"/>
      <c r="F286" s="71"/>
      <c r="G286" s="71"/>
      <c r="H286" s="71"/>
      <c r="I286" s="65">
        <f>SUM(I240:I242,I244:I259,I268:I270)</f>
        <v>17869.1</v>
      </c>
      <c r="J286" s="65">
        <f>SUM(J240:J242,J244:J259,J268:J270)</f>
        <v>17869.1</v>
      </c>
      <c r="K286" s="65">
        <f>SUM(K240:K242,K244:K259,K268:K270)</f>
        <v>0</v>
      </c>
      <c r="L286" s="9"/>
      <c r="M286" s="9"/>
    </row>
    <row r="287" spans="1:13" s="10" customFormat="1" ht="12.75">
      <c r="A287" s="9"/>
      <c r="B287" s="102"/>
      <c r="C287" s="103"/>
      <c r="D287" s="103"/>
      <c r="E287" s="103"/>
      <c r="F287" s="103"/>
      <c r="G287" s="103"/>
      <c r="H287" s="104"/>
      <c r="I287" s="9"/>
      <c r="J287" s="9"/>
      <c r="K287" s="51"/>
      <c r="L287" s="9"/>
      <c r="M287" s="9"/>
    </row>
    <row r="288" spans="1:13" s="10" customFormat="1" ht="24.75" customHeight="1">
      <c r="A288" s="9"/>
      <c r="B288" s="86" t="s">
        <v>283</v>
      </c>
      <c r="C288" s="86"/>
      <c r="D288" s="86"/>
      <c r="E288" s="86"/>
      <c r="F288" s="86"/>
      <c r="G288" s="86"/>
      <c r="H288" s="86"/>
      <c r="I288" s="65">
        <f>SUM(I275)</f>
        <v>1702.1</v>
      </c>
      <c r="J288" s="65">
        <f>SUM(J275)</f>
        <v>1702.1</v>
      </c>
      <c r="K288" s="65">
        <f>SUM(K275)</f>
        <v>0</v>
      </c>
      <c r="L288" s="9"/>
      <c r="M288" s="9"/>
    </row>
    <row r="289" spans="1:13" s="10" customFormat="1" ht="12.75">
      <c r="A289" s="9"/>
      <c r="B289" s="109"/>
      <c r="C289" s="110"/>
      <c r="D289" s="110"/>
      <c r="E289" s="110"/>
      <c r="F289" s="110"/>
      <c r="G289" s="110"/>
      <c r="H289" s="111"/>
      <c r="I289" s="9"/>
      <c r="J289" s="9"/>
      <c r="K289" s="51"/>
      <c r="L289" s="9"/>
      <c r="M289" s="9"/>
    </row>
    <row r="290" spans="1:13" s="30" customFormat="1" ht="15.75">
      <c r="A290" s="29"/>
      <c r="B290" s="112" t="s">
        <v>301</v>
      </c>
      <c r="C290" s="113"/>
      <c r="D290" s="113"/>
      <c r="E290" s="113"/>
      <c r="F290" s="113"/>
      <c r="G290" s="113"/>
      <c r="H290" s="114"/>
      <c r="I290" s="49">
        <f>SUM(I288,I286,I284,I282,I280,I278)</f>
        <v>170811.89000000004</v>
      </c>
      <c r="J290" s="49">
        <f>SUM(J288,J286,J284,J282,J280,J278)</f>
        <v>163922.72000000003</v>
      </c>
      <c r="K290" s="49">
        <f>SUM(K288,K286,K284,K282,K280,K278)</f>
        <v>6889.17</v>
      </c>
      <c r="L290" s="29"/>
      <c r="M290" s="29"/>
    </row>
    <row r="291" s="10" customFormat="1" ht="12.75">
      <c r="K291" s="61"/>
    </row>
    <row r="292" spans="2:11" s="10" customFormat="1" ht="12.75" hidden="1">
      <c r="B292" s="10" t="s">
        <v>300</v>
      </c>
      <c r="I292" s="68">
        <f>SUM(I276-I290)</f>
        <v>-2.9103830456733704E-11</v>
      </c>
      <c r="J292" s="68">
        <f>SUM(J276-J290)</f>
        <v>0</v>
      </c>
      <c r="K292" s="68">
        <f>SUM(K276-K290)</f>
        <v>9.094947017729282E-13</v>
      </c>
    </row>
    <row r="293" s="10" customFormat="1" ht="12.75">
      <c r="K293" s="61"/>
    </row>
    <row r="294" s="10" customFormat="1" ht="12.75">
      <c r="K294" s="61"/>
    </row>
    <row r="304" spans="1:2" ht="12.75">
      <c r="A304" s="27" t="s">
        <v>251</v>
      </c>
      <c r="B304" s="27"/>
    </row>
    <row r="330" spans="1:12" ht="12.75">
      <c r="A330" s="2"/>
      <c r="B330" s="25"/>
      <c r="C330" s="2"/>
      <c r="D330" s="2"/>
      <c r="E330" s="2"/>
      <c r="F330" s="2"/>
      <c r="G330" s="2"/>
      <c r="H330" s="2"/>
      <c r="I330" s="2"/>
      <c r="J330" s="2"/>
      <c r="K330" s="56"/>
      <c r="L330" s="2"/>
    </row>
    <row r="331" spans="1:12" ht="12.75">
      <c r="A331" s="2"/>
      <c r="B331" s="25"/>
      <c r="C331" s="2"/>
      <c r="D331" s="2"/>
      <c r="E331" s="2"/>
      <c r="F331" s="2"/>
      <c r="G331" s="2"/>
      <c r="H331" s="2"/>
      <c r="I331" s="2"/>
      <c r="J331" s="2"/>
      <c r="K331" s="56"/>
      <c r="L331" s="2"/>
    </row>
    <row r="332" spans="1:12" ht="12.75">
      <c r="A332" s="2"/>
      <c r="B332" s="25"/>
      <c r="C332" s="2"/>
      <c r="D332" s="2"/>
      <c r="E332" s="2"/>
      <c r="F332" s="2"/>
      <c r="G332" s="2"/>
      <c r="H332" s="2"/>
      <c r="I332" s="2"/>
      <c r="J332" s="2"/>
      <c r="K332" s="56"/>
      <c r="L332" s="2"/>
    </row>
    <row r="333" spans="1:12" ht="12.75">
      <c r="A333" s="2"/>
      <c r="B333" s="25"/>
      <c r="C333" s="2"/>
      <c r="D333" s="2"/>
      <c r="E333" s="2"/>
      <c r="F333" s="2"/>
      <c r="G333" s="2"/>
      <c r="H333" s="2"/>
      <c r="I333" s="2"/>
      <c r="J333" s="2"/>
      <c r="K333" s="56"/>
      <c r="L333" s="2"/>
    </row>
    <row r="334" spans="1:12" ht="12.75">
      <c r="A334" s="2"/>
      <c r="B334" s="25"/>
      <c r="C334" s="2"/>
      <c r="D334" s="2"/>
      <c r="E334" s="2"/>
      <c r="F334" s="2"/>
      <c r="G334" s="2"/>
      <c r="H334" s="2"/>
      <c r="I334" s="2"/>
      <c r="J334" s="2"/>
      <c r="K334" s="56"/>
      <c r="L334" s="2"/>
    </row>
    <row r="335" spans="1:12" ht="12.75">
      <c r="A335" s="2"/>
      <c r="B335" s="25"/>
      <c r="C335" s="2"/>
      <c r="D335" s="2"/>
      <c r="E335" s="2"/>
      <c r="F335" s="2"/>
      <c r="G335" s="2"/>
      <c r="H335" s="2"/>
      <c r="I335" s="2"/>
      <c r="J335" s="2"/>
      <c r="K335" s="56"/>
      <c r="L335" s="2"/>
    </row>
    <row r="336" spans="1:12" ht="12.75">
      <c r="A336" s="2"/>
      <c r="B336" s="25"/>
      <c r="C336" s="2"/>
      <c r="D336" s="2"/>
      <c r="E336" s="2"/>
      <c r="F336" s="2"/>
      <c r="G336" s="2"/>
      <c r="H336" s="2"/>
      <c r="I336" s="2"/>
      <c r="J336" s="2"/>
      <c r="K336" s="56"/>
      <c r="L336" s="2"/>
    </row>
    <row r="337" spans="1:12" ht="12.75">
      <c r="A337" s="2"/>
      <c r="B337" s="25"/>
      <c r="C337" s="2"/>
      <c r="D337" s="2"/>
      <c r="E337" s="2"/>
      <c r="F337" s="2"/>
      <c r="G337" s="2"/>
      <c r="H337" s="2"/>
      <c r="I337" s="2"/>
      <c r="J337" s="2"/>
      <c r="K337" s="56"/>
      <c r="L337" s="2"/>
    </row>
    <row r="338" spans="1:12" ht="12.75">
      <c r="A338" s="2"/>
      <c r="B338" s="25"/>
      <c r="C338" s="2"/>
      <c r="D338" s="2"/>
      <c r="E338" s="2"/>
      <c r="F338" s="2"/>
      <c r="G338" s="2"/>
      <c r="H338" s="2"/>
      <c r="I338" s="2"/>
      <c r="J338" s="2"/>
      <c r="K338" s="56"/>
      <c r="L338" s="2"/>
    </row>
    <row r="339" spans="1:12" ht="12.75">
      <c r="A339" s="2"/>
      <c r="B339" s="25"/>
      <c r="C339" s="2"/>
      <c r="D339" s="2"/>
      <c r="E339" s="2"/>
      <c r="F339" s="2"/>
      <c r="G339" s="2"/>
      <c r="H339" s="2"/>
      <c r="I339" s="2"/>
      <c r="J339" s="2"/>
      <c r="K339" s="56"/>
      <c r="L339" s="2"/>
    </row>
    <row r="340" spans="1:12" ht="12.75">
      <c r="A340" s="2"/>
      <c r="B340" s="25"/>
      <c r="C340" s="2"/>
      <c r="D340" s="2"/>
      <c r="E340" s="2"/>
      <c r="F340" s="2"/>
      <c r="G340" s="2"/>
      <c r="H340" s="2"/>
      <c r="I340" s="2"/>
      <c r="J340" s="2"/>
      <c r="K340" s="56"/>
      <c r="L340" s="2"/>
    </row>
    <row r="341" spans="1:12" ht="12.75">
      <c r="A341" s="2"/>
      <c r="B341" s="25"/>
      <c r="C341" s="2"/>
      <c r="D341" s="2"/>
      <c r="E341" s="2"/>
      <c r="F341" s="2"/>
      <c r="G341" s="2"/>
      <c r="H341" s="2"/>
      <c r="I341" s="2"/>
      <c r="J341" s="2"/>
      <c r="K341" s="56"/>
      <c r="L341" s="2"/>
    </row>
    <row r="342" spans="1:12" ht="12.75">
      <c r="A342" s="2"/>
      <c r="B342" s="25"/>
      <c r="C342" s="2"/>
      <c r="D342" s="2"/>
      <c r="E342" s="2"/>
      <c r="F342" s="2"/>
      <c r="G342" s="2"/>
      <c r="H342" s="2"/>
      <c r="I342" s="2"/>
      <c r="J342" s="2"/>
      <c r="K342" s="56"/>
      <c r="L342" s="2"/>
    </row>
    <row r="343" spans="1:12" ht="12.75">
      <c r="A343" s="2"/>
      <c r="B343" s="25"/>
      <c r="C343" s="2"/>
      <c r="D343" s="2"/>
      <c r="E343" s="2"/>
      <c r="F343" s="2"/>
      <c r="G343" s="2"/>
      <c r="H343" s="2"/>
      <c r="I343" s="2"/>
      <c r="J343" s="2"/>
      <c r="K343" s="56"/>
      <c r="L343" s="2"/>
    </row>
    <row r="344" spans="1:12" ht="12.75">
      <c r="A344" s="2"/>
      <c r="B344" s="25"/>
      <c r="C344" s="2"/>
      <c r="D344" s="2"/>
      <c r="E344" s="2"/>
      <c r="F344" s="2"/>
      <c r="G344" s="2"/>
      <c r="H344" s="2"/>
      <c r="I344" s="2"/>
      <c r="J344" s="2"/>
      <c r="K344" s="56"/>
      <c r="L344" s="2"/>
    </row>
    <row r="345" spans="1:12" ht="12.75">
      <c r="A345" s="2"/>
      <c r="B345" s="25"/>
      <c r="C345" s="2"/>
      <c r="D345" s="2"/>
      <c r="E345" s="2"/>
      <c r="F345" s="2"/>
      <c r="G345" s="2"/>
      <c r="H345" s="2"/>
      <c r="I345" s="2"/>
      <c r="J345" s="2"/>
      <c r="K345" s="56"/>
      <c r="L345" s="2"/>
    </row>
    <row r="346" spans="1:12" ht="12.75">
      <c r="A346" s="2"/>
      <c r="B346" s="25"/>
      <c r="C346" s="2"/>
      <c r="D346" s="2"/>
      <c r="E346" s="2"/>
      <c r="F346" s="2"/>
      <c r="G346" s="2"/>
      <c r="H346" s="2"/>
      <c r="I346" s="2"/>
      <c r="J346" s="2"/>
      <c r="K346" s="56"/>
      <c r="L346" s="2"/>
    </row>
  </sheetData>
  <sheetProtection/>
  <mergeCells count="58">
    <mergeCell ref="M34:M35"/>
    <mergeCell ref="B289:H289"/>
    <mergeCell ref="B290:H290"/>
    <mergeCell ref="M102:M115"/>
    <mergeCell ref="M212:M228"/>
    <mergeCell ref="M200:M211"/>
    <mergeCell ref="B282:H282"/>
    <mergeCell ref="B284:H284"/>
    <mergeCell ref="B286:H286"/>
    <mergeCell ref="B288:H288"/>
    <mergeCell ref="B281:H281"/>
    <mergeCell ref="B283:H283"/>
    <mergeCell ref="B285:H285"/>
    <mergeCell ref="B287:H287"/>
    <mergeCell ref="B278:H278"/>
    <mergeCell ref="B280:H280"/>
    <mergeCell ref="I3:K3"/>
    <mergeCell ref="I4:I5"/>
    <mergeCell ref="J4:K4"/>
    <mergeCell ref="B277:H277"/>
    <mergeCell ref="B279:H279"/>
    <mergeCell ref="B7:K7"/>
    <mergeCell ref="A199:K199"/>
    <mergeCell ref="B231:E231"/>
    <mergeCell ref="A3:A5"/>
    <mergeCell ref="B3:B5"/>
    <mergeCell ref="E3:E5"/>
    <mergeCell ref="F3:F5"/>
    <mergeCell ref="G3:G5"/>
    <mergeCell ref="H3:H5"/>
    <mergeCell ref="C3:C5"/>
    <mergeCell ref="D3:D5"/>
    <mergeCell ref="M261:M266"/>
    <mergeCell ref="A233:K233"/>
    <mergeCell ref="A239:K239"/>
    <mergeCell ref="M8:M33"/>
    <mergeCell ref="M3:M5"/>
    <mergeCell ref="M36:M58"/>
    <mergeCell ref="M59:M76"/>
    <mergeCell ref="M77:M78"/>
    <mergeCell ref="M79:M101"/>
    <mergeCell ref="M172:M180"/>
    <mergeCell ref="M183:M184"/>
    <mergeCell ref="M235:M236"/>
    <mergeCell ref="M116:M117"/>
    <mergeCell ref="M118:M142"/>
    <mergeCell ref="M143:M167"/>
    <mergeCell ref="M191:M195"/>
    <mergeCell ref="M268:M270"/>
    <mergeCell ref="M273:M275"/>
    <mergeCell ref="A1:M2"/>
    <mergeCell ref="M186:M188"/>
    <mergeCell ref="M189:M190"/>
    <mergeCell ref="M196:M197"/>
    <mergeCell ref="M240:M259"/>
    <mergeCell ref="M168:M171"/>
    <mergeCell ref="L3:L5"/>
    <mergeCell ref="M181:M182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8"/>
  <sheetViews>
    <sheetView zoomScalePageLayoutView="0" workbookViewId="0" topLeftCell="A153">
      <selection activeCell="J198" sqref="J198"/>
    </sheetView>
  </sheetViews>
  <sheetFormatPr defaultColWidth="9.140625" defaultRowHeight="12.75"/>
  <cols>
    <col min="1" max="1" width="5.28125" style="1" customWidth="1"/>
    <col min="2" max="2" width="20.140625" style="1" customWidth="1"/>
    <col min="3" max="3" width="5.7109375" style="1" bestFit="1" customWidth="1"/>
    <col min="4" max="4" width="6.140625" style="1" customWidth="1"/>
    <col min="5" max="5" width="4.7109375" style="1" customWidth="1"/>
    <col min="6" max="6" width="6.140625" style="1" customWidth="1"/>
    <col min="7" max="7" width="5.421875" style="1" customWidth="1"/>
    <col min="8" max="8" width="8.140625" style="1" customWidth="1"/>
    <col min="9" max="9" width="12.28125" style="1" customWidth="1"/>
    <col min="10" max="10" width="11.8515625" style="1" customWidth="1"/>
    <col min="11" max="11" width="10.140625" style="48" customWidth="1"/>
    <col min="12" max="12" width="16.8515625" style="1" hidden="1" customWidth="1"/>
    <col min="13" max="13" width="12.140625" style="1" bestFit="1" customWidth="1"/>
    <col min="14" max="14" width="9.140625" style="1" customWidth="1"/>
    <col min="15" max="20" width="9.140625" style="1" hidden="1" customWidth="1"/>
    <col min="21" max="16384" width="9.140625" style="1" customWidth="1"/>
  </cols>
  <sheetData>
    <row r="1" spans="1:12" ht="31.5" customHeight="1">
      <c r="A1" s="73" t="s">
        <v>305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2.75">
      <c r="A3" s="93" t="s">
        <v>256</v>
      </c>
      <c r="B3" s="92" t="s">
        <v>257</v>
      </c>
      <c r="C3" s="92" t="s">
        <v>291</v>
      </c>
      <c r="D3" s="90" t="s">
        <v>273</v>
      </c>
      <c r="E3" s="90" t="s">
        <v>279</v>
      </c>
      <c r="F3" s="90" t="s">
        <v>258</v>
      </c>
      <c r="G3" s="90" t="s">
        <v>277</v>
      </c>
      <c r="H3" s="90" t="s">
        <v>287</v>
      </c>
      <c r="I3" s="92" t="s">
        <v>268</v>
      </c>
      <c r="J3" s="81"/>
      <c r="K3" s="81"/>
      <c r="L3" s="81" t="s">
        <v>254</v>
      </c>
    </row>
    <row r="4" spans="1:12" ht="12.75">
      <c r="A4" s="93"/>
      <c r="B4" s="92"/>
      <c r="C4" s="81"/>
      <c r="D4" s="90"/>
      <c r="E4" s="90"/>
      <c r="F4" s="91"/>
      <c r="G4" s="90"/>
      <c r="H4" s="90"/>
      <c r="I4" s="93" t="s">
        <v>274</v>
      </c>
      <c r="J4" s="81" t="s">
        <v>270</v>
      </c>
      <c r="K4" s="81"/>
      <c r="L4" s="81"/>
    </row>
    <row r="5" spans="1:12" ht="42" customHeight="1">
      <c r="A5" s="93"/>
      <c r="B5" s="92"/>
      <c r="C5" s="81"/>
      <c r="D5" s="90"/>
      <c r="E5" s="90"/>
      <c r="F5" s="91"/>
      <c r="G5" s="90"/>
      <c r="H5" s="90"/>
      <c r="I5" s="93"/>
      <c r="J5" s="35" t="s">
        <v>275</v>
      </c>
      <c r="K5" s="50" t="s">
        <v>276</v>
      </c>
      <c r="L5" s="81"/>
    </row>
    <row r="6" spans="1:12" s="6" customFormat="1" ht="0.75" customHeight="1">
      <c r="A6" s="3">
        <v>1</v>
      </c>
      <c r="B6" s="3">
        <v>2</v>
      </c>
      <c r="C6" s="3">
        <v>3</v>
      </c>
      <c r="D6" s="5">
        <v>5</v>
      </c>
      <c r="E6" s="3">
        <v>6</v>
      </c>
      <c r="F6" s="3">
        <v>7</v>
      </c>
      <c r="G6" s="3">
        <v>6</v>
      </c>
      <c r="H6" s="3"/>
      <c r="I6" s="3">
        <v>7</v>
      </c>
      <c r="J6" s="3">
        <v>8</v>
      </c>
      <c r="K6" s="20">
        <v>9</v>
      </c>
      <c r="L6" s="3">
        <v>10</v>
      </c>
    </row>
    <row r="7" spans="1:12" ht="13.5" customHeight="1">
      <c r="A7" s="33"/>
      <c r="B7" s="97" t="s">
        <v>188</v>
      </c>
      <c r="C7" s="97"/>
      <c r="D7" s="97"/>
      <c r="E7" s="97"/>
      <c r="F7" s="97"/>
      <c r="G7" s="97"/>
      <c r="H7" s="97"/>
      <c r="I7" s="97"/>
      <c r="J7" s="97"/>
      <c r="K7" s="97"/>
      <c r="L7" s="35" t="s">
        <v>261</v>
      </c>
    </row>
    <row r="8" spans="1:13" ht="12" customHeight="1">
      <c r="A8" s="7">
        <v>1</v>
      </c>
      <c r="B8" s="7" t="s">
        <v>52</v>
      </c>
      <c r="C8" s="7">
        <v>1927</v>
      </c>
      <c r="D8" s="7">
        <v>1</v>
      </c>
      <c r="E8" s="7">
        <v>4</v>
      </c>
      <c r="F8" s="7">
        <v>4</v>
      </c>
      <c r="G8" s="7">
        <v>5</v>
      </c>
      <c r="H8" s="7">
        <v>4</v>
      </c>
      <c r="I8" s="8">
        <f>SUM(J8:K8)</f>
        <v>93.8</v>
      </c>
      <c r="J8" s="7">
        <v>93.8</v>
      </c>
      <c r="K8" s="22">
        <v>0</v>
      </c>
      <c r="L8" s="5" t="s">
        <v>253</v>
      </c>
      <c r="M8" s="59"/>
    </row>
    <row r="9" spans="1:13" ht="12" customHeight="1">
      <c r="A9" s="7">
        <v>2</v>
      </c>
      <c r="B9" s="7" t="s">
        <v>53</v>
      </c>
      <c r="C9" s="7">
        <v>1984</v>
      </c>
      <c r="D9" s="7">
        <v>1</v>
      </c>
      <c r="E9" s="7">
        <v>0</v>
      </c>
      <c r="F9" s="7">
        <v>2</v>
      </c>
      <c r="G9" s="7">
        <v>6</v>
      </c>
      <c r="H9" s="7">
        <v>5</v>
      </c>
      <c r="I9" s="8">
        <f aca="true" t="shared" si="0" ref="I9:I72">SUM(J9:K9)</f>
        <v>113.9</v>
      </c>
      <c r="J9" s="22">
        <v>113.9</v>
      </c>
      <c r="K9" s="22">
        <v>0</v>
      </c>
      <c r="L9" s="5" t="s">
        <v>253</v>
      </c>
      <c r="M9" s="59"/>
    </row>
    <row r="10" spans="1:13" ht="12" customHeight="1">
      <c r="A10" s="7">
        <v>3</v>
      </c>
      <c r="B10" s="7" t="s">
        <v>54</v>
      </c>
      <c r="C10" s="7">
        <v>1895</v>
      </c>
      <c r="D10" s="7">
        <v>1</v>
      </c>
      <c r="E10" s="7">
        <v>3</v>
      </c>
      <c r="F10" s="7">
        <v>3</v>
      </c>
      <c r="G10" s="7">
        <v>5</v>
      </c>
      <c r="H10" s="7">
        <v>5</v>
      </c>
      <c r="I10" s="8">
        <f t="shared" si="0"/>
        <v>89.4</v>
      </c>
      <c r="J10" s="22">
        <v>89.4</v>
      </c>
      <c r="K10" s="22">
        <v>0</v>
      </c>
      <c r="L10" s="5" t="s">
        <v>253</v>
      </c>
      <c r="M10" s="59"/>
    </row>
    <row r="11" spans="1:13" ht="12" customHeight="1">
      <c r="A11" s="7">
        <v>4</v>
      </c>
      <c r="B11" s="7" t="s">
        <v>55</v>
      </c>
      <c r="C11" s="7">
        <v>1953</v>
      </c>
      <c r="D11" s="7">
        <v>1</v>
      </c>
      <c r="E11" s="7">
        <v>0</v>
      </c>
      <c r="F11" s="7">
        <v>6</v>
      </c>
      <c r="G11" s="7">
        <v>10</v>
      </c>
      <c r="H11" s="7">
        <v>17</v>
      </c>
      <c r="I11" s="8">
        <f t="shared" si="0"/>
        <v>154.3</v>
      </c>
      <c r="J11" s="22">
        <v>154.3</v>
      </c>
      <c r="K11" s="22">
        <v>0</v>
      </c>
      <c r="L11" s="5" t="s">
        <v>253</v>
      </c>
      <c r="M11" s="59"/>
    </row>
    <row r="12" spans="1:13" ht="12" customHeight="1">
      <c r="A12" s="7">
        <v>5</v>
      </c>
      <c r="B12" s="7" t="s">
        <v>56</v>
      </c>
      <c r="C12" s="7">
        <v>1977</v>
      </c>
      <c r="D12" s="7">
        <v>1</v>
      </c>
      <c r="E12" s="7">
        <v>0</v>
      </c>
      <c r="F12" s="7">
        <v>2</v>
      </c>
      <c r="G12" s="7">
        <v>4</v>
      </c>
      <c r="H12" s="7">
        <v>3</v>
      </c>
      <c r="I12" s="8">
        <f t="shared" si="0"/>
        <v>71.1</v>
      </c>
      <c r="J12" s="22">
        <v>71.1</v>
      </c>
      <c r="K12" s="22">
        <v>0</v>
      </c>
      <c r="L12" s="5" t="s">
        <v>253</v>
      </c>
      <c r="M12" s="59"/>
    </row>
    <row r="13" spans="1:13" ht="12" customHeight="1">
      <c r="A13" s="7">
        <v>6</v>
      </c>
      <c r="B13" s="7" t="s">
        <v>57</v>
      </c>
      <c r="C13" s="7">
        <v>1977</v>
      </c>
      <c r="D13" s="7">
        <v>2</v>
      </c>
      <c r="E13" s="7">
        <v>3</v>
      </c>
      <c r="F13" s="7">
        <v>20</v>
      </c>
      <c r="G13" s="7">
        <v>32</v>
      </c>
      <c r="H13" s="7">
        <v>37</v>
      </c>
      <c r="I13" s="8">
        <f t="shared" si="0"/>
        <v>708.6</v>
      </c>
      <c r="J13" s="22">
        <v>708.6</v>
      </c>
      <c r="K13" s="22">
        <v>0</v>
      </c>
      <c r="L13" s="5" t="s">
        <v>253</v>
      </c>
      <c r="M13" s="59"/>
    </row>
    <row r="14" spans="1:13" ht="12" customHeight="1">
      <c r="A14" s="7">
        <v>7</v>
      </c>
      <c r="B14" s="7" t="s">
        <v>58</v>
      </c>
      <c r="C14" s="7">
        <v>1958</v>
      </c>
      <c r="D14" s="7">
        <v>2</v>
      </c>
      <c r="E14" s="7">
        <v>1</v>
      </c>
      <c r="F14" s="7">
        <v>8</v>
      </c>
      <c r="G14" s="7">
        <v>12</v>
      </c>
      <c r="H14" s="7">
        <v>8</v>
      </c>
      <c r="I14" s="8">
        <f t="shared" si="0"/>
        <v>280.5</v>
      </c>
      <c r="J14" s="22">
        <v>280.5</v>
      </c>
      <c r="K14" s="22">
        <v>0</v>
      </c>
      <c r="L14" s="5" t="s">
        <v>253</v>
      </c>
      <c r="M14" s="59"/>
    </row>
    <row r="15" spans="1:13" ht="12" customHeight="1">
      <c r="A15" s="7">
        <v>8</v>
      </c>
      <c r="B15" s="7" t="s">
        <v>59</v>
      </c>
      <c r="C15" s="7">
        <v>1952</v>
      </c>
      <c r="D15" s="7">
        <v>3</v>
      </c>
      <c r="E15" s="7">
        <v>3</v>
      </c>
      <c r="F15" s="7">
        <v>18</v>
      </c>
      <c r="G15" s="7">
        <v>47</v>
      </c>
      <c r="H15" s="7">
        <v>49</v>
      </c>
      <c r="I15" s="8">
        <f t="shared" si="0"/>
        <v>1320.42</v>
      </c>
      <c r="J15" s="22">
        <v>1320.42</v>
      </c>
      <c r="K15" s="22">
        <v>0</v>
      </c>
      <c r="L15" s="5" t="s">
        <v>253</v>
      </c>
      <c r="M15" s="59"/>
    </row>
    <row r="16" spans="1:13" ht="12" customHeight="1">
      <c r="A16" s="7">
        <v>9</v>
      </c>
      <c r="B16" s="7" t="s">
        <v>60</v>
      </c>
      <c r="C16" s="7">
        <v>1950</v>
      </c>
      <c r="D16" s="7">
        <v>1</v>
      </c>
      <c r="E16" s="7">
        <v>0</v>
      </c>
      <c r="F16" s="7">
        <v>2</v>
      </c>
      <c r="G16" s="7">
        <v>6</v>
      </c>
      <c r="H16" s="7">
        <v>1</v>
      </c>
      <c r="I16" s="8">
        <f t="shared" si="0"/>
        <v>79.2</v>
      </c>
      <c r="J16" s="22">
        <v>79.2</v>
      </c>
      <c r="K16" s="22">
        <v>0</v>
      </c>
      <c r="L16" s="5" t="s">
        <v>253</v>
      </c>
      <c r="M16" s="59"/>
    </row>
    <row r="17" spans="1:13" ht="12" customHeight="1">
      <c r="A17" s="7">
        <v>10</v>
      </c>
      <c r="B17" s="7" t="s">
        <v>61</v>
      </c>
      <c r="C17" s="7">
        <v>1949</v>
      </c>
      <c r="D17" s="7">
        <v>1</v>
      </c>
      <c r="E17" s="7">
        <v>0</v>
      </c>
      <c r="F17" s="7">
        <v>2</v>
      </c>
      <c r="G17" s="7">
        <v>4</v>
      </c>
      <c r="H17" s="7">
        <v>1</v>
      </c>
      <c r="I17" s="8">
        <f t="shared" si="0"/>
        <v>91.4</v>
      </c>
      <c r="J17" s="22">
        <v>91.4</v>
      </c>
      <c r="K17" s="22">
        <v>0</v>
      </c>
      <c r="L17" s="5" t="s">
        <v>253</v>
      </c>
      <c r="M17" s="59"/>
    </row>
    <row r="18" spans="1:13" ht="12" customHeight="1">
      <c r="A18" s="7">
        <v>11</v>
      </c>
      <c r="B18" s="7" t="s">
        <v>62</v>
      </c>
      <c r="C18" s="7">
        <v>1950</v>
      </c>
      <c r="D18" s="7">
        <v>1</v>
      </c>
      <c r="E18" s="7">
        <v>0</v>
      </c>
      <c r="F18" s="7">
        <v>2</v>
      </c>
      <c r="G18" s="7">
        <v>6</v>
      </c>
      <c r="H18" s="7">
        <v>2</v>
      </c>
      <c r="I18" s="8">
        <f t="shared" si="0"/>
        <v>83</v>
      </c>
      <c r="J18" s="22">
        <v>83</v>
      </c>
      <c r="K18" s="22">
        <v>0</v>
      </c>
      <c r="L18" s="5" t="s">
        <v>253</v>
      </c>
      <c r="M18" s="59"/>
    </row>
    <row r="19" spans="1:13" ht="12" customHeight="1">
      <c r="A19" s="7">
        <v>12</v>
      </c>
      <c r="B19" s="7" t="s">
        <v>63</v>
      </c>
      <c r="C19" s="7">
        <v>1949</v>
      </c>
      <c r="D19" s="7">
        <v>1</v>
      </c>
      <c r="E19" s="7">
        <v>0</v>
      </c>
      <c r="F19" s="7">
        <v>2</v>
      </c>
      <c r="G19" s="7">
        <v>4</v>
      </c>
      <c r="H19" s="7">
        <v>2</v>
      </c>
      <c r="I19" s="8">
        <f t="shared" si="0"/>
        <v>92.2</v>
      </c>
      <c r="J19" s="22">
        <v>92.2</v>
      </c>
      <c r="K19" s="22">
        <v>0</v>
      </c>
      <c r="L19" s="5" t="s">
        <v>253</v>
      </c>
      <c r="M19" s="59"/>
    </row>
    <row r="20" spans="1:13" ht="12" customHeight="1">
      <c r="A20" s="7">
        <v>13</v>
      </c>
      <c r="B20" s="7" t="s">
        <v>64</v>
      </c>
      <c r="C20" s="7" t="s">
        <v>51</v>
      </c>
      <c r="D20" s="7">
        <v>1</v>
      </c>
      <c r="E20" s="7">
        <v>0</v>
      </c>
      <c r="F20" s="7">
        <v>2</v>
      </c>
      <c r="G20" s="7">
        <v>6</v>
      </c>
      <c r="H20" s="7">
        <v>8</v>
      </c>
      <c r="I20" s="8">
        <f t="shared" si="0"/>
        <v>133.2</v>
      </c>
      <c r="J20" s="22">
        <v>133.2</v>
      </c>
      <c r="K20" s="22">
        <v>0</v>
      </c>
      <c r="L20" s="5" t="s">
        <v>253</v>
      </c>
      <c r="M20" s="59"/>
    </row>
    <row r="21" spans="1:13" ht="12" customHeight="1">
      <c r="A21" s="7">
        <v>14</v>
      </c>
      <c r="B21" s="7" t="s">
        <v>65</v>
      </c>
      <c r="C21" s="7">
        <v>1949</v>
      </c>
      <c r="D21" s="7">
        <v>1</v>
      </c>
      <c r="E21" s="7">
        <v>0</v>
      </c>
      <c r="F21" s="7">
        <v>2</v>
      </c>
      <c r="G21" s="7">
        <v>4</v>
      </c>
      <c r="H21" s="7">
        <v>2</v>
      </c>
      <c r="I21" s="8">
        <f t="shared" si="0"/>
        <v>93.4</v>
      </c>
      <c r="J21" s="22">
        <v>93.4</v>
      </c>
      <c r="K21" s="22">
        <v>0</v>
      </c>
      <c r="L21" s="5" t="s">
        <v>253</v>
      </c>
      <c r="M21" s="59"/>
    </row>
    <row r="22" spans="1:13" s="10" customFormat="1" ht="12" customHeight="1">
      <c r="A22" s="7">
        <v>15</v>
      </c>
      <c r="B22" s="7" t="s">
        <v>66</v>
      </c>
      <c r="C22" s="7">
        <v>1963</v>
      </c>
      <c r="D22" s="7">
        <v>1</v>
      </c>
      <c r="E22" s="7">
        <v>0</v>
      </c>
      <c r="F22" s="7">
        <v>2</v>
      </c>
      <c r="G22" s="7">
        <v>6</v>
      </c>
      <c r="H22" s="7">
        <v>7</v>
      </c>
      <c r="I22" s="8">
        <f t="shared" si="0"/>
        <v>104.6</v>
      </c>
      <c r="J22" s="22">
        <v>104.6</v>
      </c>
      <c r="K22" s="22">
        <v>0</v>
      </c>
      <c r="L22" s="5" t="s">
        <v>253</v>
      </c>
      <c r="M22" s="59"/>
    </row>
    <row r="23" spans="1:13" ht="12" customHeight="1">
      <c r="A23" s="7">
        <v>16</v>
      </c>
      <c r="B23" s="7" t="s">
        <v>67</v>
      </c>
      <c r="C23" s="7">
        <v>1949</v>
      </c>
      <c r="D23" s="7">
        <v>1</v>
      </c>
      <c r="E23" s="7">
        <v>0</v>
      </c>
      <c r="F23" s="7">
        <v>2</v>
      </c>
      <c r="G23" s="7">
        <v>4</v>
      </c>
      <c r="H23" s="7">
        <v>1</v>
      </c>
      <c r="I23" s="8">
        <f t="shared" si="0"/>
        <v>90.8</v>
      </c>
      <c r="J23" s="22">
        <v>90.8</v>
      </c>
      <c r="K23" s="22">
        <v>0</v>
      </c>
      <c r="L23" s="5" t="s">
        <v>253</v>
      </c>
      <c r="M23" s="59"/>
    </row>
    <row r="24" spans="1:13" ht="12" customHeight="1">
      <c r="A24" s="7">
        <v>17</v>
      </c>
      <c r="B24" s="11" t="s">
        <v>218</v>
      </c>
      <c r="C24" s="11">
        <v>1963</v>
      </c>
      <c r="D24" s="11">
        <v>2</v>
      </c>
      <c r="E24" s="11">
        <v>1</v>
      </c>
      <c r="F24" s="11">
        <v>4</v>
      </c>
      <c r="G24" s="11">
        <v>8</v>
      </c>
      <c r="H24" s="7">
        <v>3</v>
      </c>
      <c r="I24" s="8">
        <f t="shared" si="0"/>
        <v>184.8</v>
      </c>
      <c r="J24" s="57">
        <v>184.8</v>
      </c>
      <c r="K24" s="22">
        <v>0</v>
      </c>
      <c r="L24" s="5" t="s">
        <v>253</v>
      </c>
      <c r="M24" s="59"/>
    </row>
    <row r="25" spans="1:13" ht="12" customHeight="1">
      <c r="A25" s="7">
        <v>18</v>
      </c>
      <c r="B25" s="7" t="s">
        <v>68</v>
      </c>
      <c r="C25" s="7">
        <v>1934</v>
      </c>
      <c r="D25" s="7">
        <v>1</v>
      </c>
      <c r="E25" s="7">
        <v>0</v>
      </c>
      <c r="F25" s="7">
        <v>2</v>
      </c>
      <c r="G25" s="7">
        <v>5</v>
      </c>
      <c r="H25" s="7">
        <v>2</v>
      </c>
      <c r="I25" s="8">
        <f t="shared" si="0"/>
        <v>99.7</v>
      </c>
      <c r="J25" s="22">
        <v>99.7</v>
      </c>
      <c r="K25" s="22">
        <v>0</v>
      </c>
      <c r="L25" s="5" t="s">
        <v>253</v>
      </c>
      <c r="M25" s="59"/>
    </row>
    <row r="26" spans="1:13" ht="12" customHeight="1">
      <c r="A26" s="7">
        <v>19</v>
      </c>
      <c r="B26" s="7" t="s">
        <v>69</v>
      </c>
      <c r="C26" s="7">
        <v>1954</v>
      </c>
      <c r="D26" s="7">
        <v>1</v>
      </c>
      <c r="E26" s="7">
        <v>0</v>
      </c>
      <c r="F26" s="7">
        <v>2</v>
      </c>
      <c r="G26" s="7">
        <v>6</v>
      </c>
      <c r="H26" s="7">
        <v>8</v>
      </c>
      <c r="I26" s="8">
        <f t="shared" si="0"/>
        <v>81</v>
      </c>
      <c r="J26" s="22">
        <v>81</v>
      </c>
      <c r="K26" s="22">
        <v>0</v>
      </c>
      <c r="L26" s="5" t="s">
        <v>253</v>
      </c>
      <c r="M26" s="59"/>
    </row>
    <row r="27" spans="1:13" ht="12" customHeight="1">
      <c r="A27" s="7">
        <v>20</v>
      </c>
      <c r="B27" s="7" t="s">
        <v>70</v>
      </c>
      <c r="C27" s="7">
        <v>1974</v>
      </c>
      <c r="D27" s="7">
        <v>2</v>
      </c>
      <c r="E27" s="7">
        <v>0</v>
      </c>
      <c r="F27" s="7">
        <v>2</v>
      </c>
      <c r="G27" s="7">
        <v>6</v>
      </c>
      <c r="H27" s="7">
        <v>3</v>
      </c>
      <c r="I27" s="8">
        <f t="shared" si="0"/>
        <v>127.5</v>
      </c>
      <c r="J27" s="22">
        <v>127.5</v>
      </c>
      <c r="K27" s="22">
        <v>0</v>
      </c>
      <c r="L27" s="5" t="s">
        <v>253</v>
      </c>
      <c r="M27" s="59"/>
    </row>
    <row r="28" spans="1:13" ht="12" customHeight="1">
      <c r="A28" s="7">
        <v>21</v>
      </c>
      <c r="B28" s="7" t="s">
        <v>71</v>
      </c>
      <c r="C28" s="7">
        <v>1954</v>
      </c>
      <c r="D28" s="7">
        <v>1</v>
      </c>
      <c r="E28" s="7">
        <v>0</v>
      </c>
      <c r="F28" s="7">
        <v>2</v>
      </c>
      <c r="G28" s="7">
        <v>6</v>
      </c>
      <c r="H28" s="7">
        <v>3</v>
      </c>
      <c r="I28" s="8">
        <f t="shared" si="0"/>
        <v>82.6</v>
      </c>
      <c r="J28" s="22">
        <v>82.6</v>
      </c>
      <c r="K28" s="22">
        <v>0</v>
      </c>
      <c r="L28" s="5" t="s">
        <v>253</v>
      </c>
      <c r="M28" s="59"/>
    </row>
    <row r="29" spans="1:13" ht="12" customHeight="1">
      <c r="A29" s="7">
        <v>22</v>
      </c>
      <c r="B29" s="7" t="s">
        <v>72</v>
      </c>
      <c r="C29" s="7">
        <v>1954</v>
      </c>
      <c r="D29" s="7">
        <v>1</v>
      </c>
      <c r="E29" s="7">
        <v>0</v>
      </c>
      <c r="F29" s="7">
        <v>2</v>
      </c>
      <c r="G29" s="7">
        <v>5</v>
      </c>
      <c r="H29" s="7">
        <v>1</v>
      </c>
      <c r="I29" s="8">
        <f t="shared" si="0"/>
        <v>81.2</v>
      </c>
      <c r="J29" s="22">
        <v>81.2</v>
      </c>
      <c r="K29" s="22">
        <v>0</v>
      </c>
      <c r="L29" s="5" t="s">
        <v>253</v>
      </c>
      <c r="M29" s="59"/>
    </row>
    <row r="30" spans="1:13" ht="12" customHeight="1">
      <c r="A30" s="7">
        <v>23</v>
      </c>
      <c r="B30" s="7" t="s">
        <v>73</v>
      </c>
      <c r="C30" s="7">
        <v>1957</v>
      </c>
      <c r="D30" s="7">
        <v>1</v>
      </c>
      <c r="E30" s="7">
        <v>0</v>
      </c>
      <c r="F30" s="7">
        <v>2</v>
      </c>
      <c r="G30" s="7">
        <v>4</v>
      </c>
      <c r="H30" s="7">
        <v>3</v>
      </c>
      <c r="I30" s="8">
        <f t="shared" si="0"/>
        <v>81.7</v>
      </c>
      <c r="J30" s="22">
        <v>81.7</v>
      </c>
      <c r="K30" s="22">
        <v>0</v>
      </c>
      <c r="L30" s="5" t="s">
        <v>253</v>
      </c>
      <c r="M30" s="59"/>
    </row>
    <row r="31" spans="1:13" ht="12" customHeight="1">
      <c r="A31" s="7">
        <v>24</v>
      </c>
      <c r="B31" s="7" t="s">
        <v>74</v>
      </c>
      <c r="C31" s="7">
        <v>1958</v>
      </c>
      <c r="D31" s="7">
        <v>1</v>
      </c>
      <c r="E31" s="7">
        <v>0</v>
      </c>
      <c r="F31" s="7">
        <v>3</v>
      </c>
      <c r="G31" s="7">
        <v>6</v>
      </c>
      <c r="H31" s="7">
        <v>4</v>
      </c>
      <c r="I31" s="8">
        <f t="shared" si="0"/>
        <v>126.1</v>
      </c>
      <c r="J31" s="22">
        <v>126.1</v>
      </c>
      <c r="K31" s="22">
        <v>0</v>
      </c>
      <c r="L31" s="5" t="s">
        <v>253</v>
      </c>
      <c r="M31" s="59"/>
    </row>
    <row r="32" spans="1:13" ht="12" customHeight="1">
      <c r="A32" s="7">
        <v>25</v>
      </c>
      <c r="B32" s="7" t="s">
        <v>75</v>
      </c>
      <c r="C32" s="7">
        <v>1954</v>
      </c>
      <c r="D32" s="7">
        <v>3</v>
      </c>
      <c r="E32" s="7">
        <v>3</v>
      </c>
      <c r="F32" s="7">
        <v>27</v>
      </c>
      <c r="G32" s="7">
        <v>61</v>
      </c>
      <c r="H32" s="7">
        <v>43</v>
      </c>
      <c r="I32" s="8">
        <f t="shared" si="0"/>
        <v>1210.4</v>
      </c>
      <c r="J32" s="22">
        <v>928.1</v>
      </c>
      <c r="K32" s="22">
        <v>282.3</v>
      </c>
      <c r="L32" s="5" t="s">
        <v>253</v>
      </c>
      <c r="M32" s="59"/>
    </row>
    <row r="33" spans="1:13" ht="12" customHeight="1">
      <c r="A33" s="7">
        <v>26</v>
      </c>
      <c r="B33" s="7" t="s">
        <v>76</v>
      </c>
      <c r="C33" s="7">
        <v>1954</v>
      </c>
      <c r="D33" s="7">
        <v>2</v>
      </c>
      <c r="E33" s="7">
        <v>2</v>
      </c>
      <c r="F33" s="7">
        <v>8</v>
      </c>
      <c r="G33" s="7">
        <v>20</v>
      </c>
      <c r="H33" s="7">
        <v>19</v>
      </c>
      <c r="I33" s="8">
        <f t="shared" si="0"/>
        <v>430.7</v>
      </c>
      <c r="J33" s="22">
        <v>430.7</v>
      </c>
      <c r="K33" s="22">
        <v>0</v>
      </c>
      <c r="L33" s="5" t="s">
        <v>253</v>
      </c>
      <c r="M33" s="59"/>
    </row>
    <row r="34" spans="1:13" ht="12" customHeight="1">
      <c r="A34" s="7">
        <v>27</v>
      </c>
      <c r="B34" s="7" t="s">
        <v>77</v>
      </c>
      <c r="C34" s="7">
        <v>1984</v>
      </c>
      <c r="D34" s="7">
        <v>5</v>
      </c>
      <c r="E34" s="7">
        <v>6</v>
      </c>
      <c r="F34" s="7">
        <v>150</v>
      </c>
      <c r="G34" s="7">
        <v>167</v>
      </c>
      <c r="H34" s="7">
        <v>305</v>
      </c>
      <c r="I34" s="8">
        <f t="shared" si="0"/>
        <v>7670.8</v>
      </c>
      <c r="J34" s="22">
        <v>7346.7</v>
      </c>
      <c r="K34" s="22">
        <v>324.1</v>
      </c>
      <c r="L34" s="35" t="s">
        <v>259</v>
      </c>
      <c r="M34" s="59"/>
    </row>
    <row r="35" spans="1:13" ht="12" customHeight="1">
      <c r="A35" s="7">
        <v>28</v>
      </c>
      <c r="B35" s="7" t="s">
        <v>284</v>
      </c>
      <c r="C35" s="7">
        <v>2015</v>
      </c>
      <c r="D35" s="7">
        <v>3</v>
      </c>
      <c r="E35" s="7">
        <v>1</v>
      </c>
      <c r="F35" s="7">
        <v>18</v>
      </c>
      <c r="G35" s="7">
        <v>20</v>
      </c>
      <c r="H35" s="7">
        <v>17</v>
      </c>
      <c r="I35" s="8">
        <f t="shared" si="0"/>
        <v>1031.2</v>
      </c>
      <c r="J35" s="22">
        <v>641.4</v>
      </c>
      <c r="K35" s="22">
        <v>389.8</v>
      </c>
      <c r="L35" s="35"/>
      <c r="M35" s="59"/>
    </row>
    <row r="36" spans="1:13" ht="12" customHeight="1">
      <c r="A36" s="7">
        <v>29</v>
      </c>
      <c r="B36" s="7" t="s">
        <v>78</v>
      </c>
      <c r="C36" s="7">
        <v>1932</v>
      </c>
      <c r="D36" s="7">
        <v>2</v>
      </c>
      <c r="E36" s="7">
        <v>2</v>
      </c>
      <c r="F36" s="12">
        <v>14</v>
      </c>
      <c r="G36" s="7">
        <v>18</v>
      </c>
      <c r="H36" s="7">
        <v>31</v>
      </c>
      <c r="I36" s="8">
        <f t="shared" si="0"/>
        <v>413.3</v>
      </c>
      <c r="J36" s="22">
        <v>413.3</v>
      </c>
      <c r="K36" s="22">
        <v>0</v>
      </c>
      <c r="L36" s="35" t="s">
        <v>261</v>
      </c>
      <c r="M36" s="59"/>
    </row>
    <row r="37" spans="1:13" ht="12" customHeight="1">
      <c r="A37" s="7">
        <v>30</v>
      </c>
      <c r="B37" s="7" t="s">
        <v>79</v>
      </c>
      <c r="C37" s="7">
        <v>1985</v>
      </c>
      <c r="D37" s="7">
        <v>1</v>
      </c>
      <c r="E37" s="7">
        <v>0</v>
      </c>
      <c r="F37" s="7">
        <v>4</v>
      </c>
      <c r="G37" s="7">
        <v>8</v>
      </c>
      <c r="H37" s="7">
        <v>10</v>
      </c>
      <c r="I37" s="8">
        <f t="shared" si="0"/>
        <v>177.9</v>
      </c>
      <c r="J37" s="22">
        <v>177.9</v>
      </c>
      <c r="K37" s="22">
        <v>0</v>
      </c>
      <c r="L37" s="5" t="s">
        <v>253</v>
      </c>
      <c r="M37" s="59"/>
    </row>
    <row r="38" spans="1:13" ht="12" customHeight="1">
      <c r="A38" s="7">
        <v>31</v>
      </c>
      <c r="B38" s="7" t="s">
        <v>80</v>
      </c>
      <c r="C38" s="7" t="s">
        <v>51</v>
      </c>
      <c r="D38" s="7">
        <v>1</v>
      </c>
      <c r="E38" s="7">
        <v>0</v>
      </c>
      <c r="F38" s="7">
        <v>4</v>
      </c>
      <c r="G38" s="7">
        <v>6</v>
      </c>
      <c r="H38" s="7">
        <v>2</v>
      </c>
      <c r="I38" s="8">
        <f t="shared" si="0"/>
        <v>133</v>
      </c>
      <c r="J38" s="22">
        <v>133</v>
      </c>
      <c r="K38" s="22">
        <v>0</v>
      </c>
      <c r="L38" s="5" t="s">
        <v>253</v>
      </c>
      <c r="M38" s="59"/>
    </row>
    <row r="39" spans="1:13" ht="12" customHeight="1">
      <c r="A39" s="7">
        <v>32</v>
      </c>
      <c r="B39" s="7" t="s">
        <v>81</v>
      </c>
      <c r="C39" s="7">
        <v>1930</v>
      </c>
      <c r="D39" s="7">
        <v>3</v>
      </c>
      <c r="E39" s="7">
        <v>2</v>
      </c>
      <c r="F39" s="7">
        <v>18</v>
      </c>
      <c r="G39" s="7">
        <v>30</v>
      </c>
      <c r="H39" s="7">
        <v>35</v>
      </c>
      <c r="I39" s="8">
        <f t="shared" si="0"/>
        <v>712.6</v>
      </c>
      <c r="J39" s="22">
        <v>712.6</v>
      </c>
      <c r="K39" s="22">
        <v>0</v>
      </c>
      <c r="L39" s="5" t="s">
        <v>253</v>
      </c>
      <c r="M39" s="59"/>
    </row>
    <row r="40" spans="1:13" ht="12" customHeight="1">
      <c r="A40" s="7">
        <v>33</v>
      </c>
      <c r="B40" s="7" t="s">
        <v>222</v>
      </c>
      <c r="C40" s="7">
        <v>1882</v>
      </c>
      <c r="D40" s="7">
        <v>3</v>
      </c>
      <c r="E40" s="7">
        <v>4</v>
      </c>
      <c r="F40" s="7">
        <v>24</v>
      </c>
      <c r="G40" s="7">
        <v>52</v>
      </c>
      <c r="H40" s="7">
        <v>82</v>
      </c>
      <c r="I40" s="8">
        <f t="shared" si="0"/>
        <v>3640.8999999999996</v>
      </c>
      <c r="J40" s="22">
        <v>1930.6</v>
      </c>
      <c r="K40" s="22">
        <v>1710.3</v>
      </c>
      <c r="L40" s="5" t="s">
        <v>253</v>
      </c>
      <c r="M40" s="59"/>
    </row>
    <row r="41" spans="1:13" ht="12" customHeight="1">
      <c r="A41" s="7">
        <v>34</v>
      </c>
      <c r="B41" s="7" t="s">
        <v>82</v>
      </c>
      <c r="C41" s="7">
        <v>1956</v>
      </c>
      <c r="D41" s="7">
        <v>2</v>
      </c>
      <c r="E41" s="7">
        <v>2</v>
      </c>
      <c r="F41" s="7">
        <v>8</v>
      </c>
      <c r="G41" s="7">
        <v>28</v>
      </c>
      <c r="H41" s="7">
        <v>22</v>
      </c>
      <c r="I41" s="8">
        <f t="shared" si="0"/>
        <v>568.9</v>
      </c>
      <c r="J41" s="22">
        <v>568.9</v>
      </c>
      <c r="K41" s="22">
        <v>0</v>
      </c>
      <c r="L41" s="5" t="s">
        <v>253</v>
      </c>
      <c r="M41" s="59"/>
    </row>
    <row r="42" spans="1:13" ht="12" customHeight="1">
      <c r="A42" s="7">
        <v>35</v>
      </c>
      <c r="B42" s="7" t="s">
        <v>83</v>
      </c>
      <c r="C42" s="7" t="s">
        <v>51</v>
      </c>
      <c r="D42" s="7">
        <v>2</v>
      </c>
      <c r="E42" s="7">
        <v>2</v>
      </c>
      <c r="F42" s="7">
        <v>12</v>
      </c>
      <c r="G42" s="7">
        <v>20</v>
      </c>
      <c r="H42" s="7">
        <v>21</v>
      </c>
      <c r="I42" s="8">
        <f t="shared" si="0"/>
        <v>430.7</v>
      </c>
      <c r="J42" s="22">
        <v>430.7</v>
      </c>
      <c r="K42" s="22">
        <v>0</v>
      </c>
      <c r="L42" s="5" t="s">
        <v>253</v>
      </c>
      <c r="M42" s="59"/>
    </row>
    <row r="43" spans="1:13" ht="12" customHeight="1">
      <c r="A43" s="7">
        <v>36</v>
      </c>
      <c r="B43" s="7" t="s">
        <v>84</v>
      </c>
      <c r="C43" s="7" t="s">
        <v>51</v>
      </c>
      <c r="D43" s="7">
        <v>2</v>
      </c>
      <c r="E43" s="7">
        <v>1</v>
      </c>
      <c r="F43" s="7">
        <v>4</v>
      </c>
      <c r="G43" s="7">
        <v>8</v>
      </c>
      <c r="H43" s="7">
        <v>12</v>
      </c>
      <c r="I43" s="8">
        <f t="shared" si="0"/>
        <v>216.49</v>
      </c>
      <c r="J43" s="22">
        <v>216.49</v>
      </c>
      <c r="K43" s="22">
        <v>0</v>
      </c>
      <c r="L43" s="5" t="s">
        <v>253</v>
      </c>
      <c r="M43" s="59"/>
    </row>
    <row r="44" spans="1:13" ht="12" customHeight="1">
      <c r="A44" s="7">
        <v>37</v>
      </c>
      <c r="B44" s="7" t="s">
        <v>85</v>
      </c>
      <c r="C44" s="7">
        <v>1932</v>
      </c>
      <c r="D44" s="7">
        <v>2</v>
      </c>
      <c r="E44" s="7">
        <v>2</v>
      </c>
      <c r="F44" s="7">
        <v>12</v>
      </c>
      <c r="G44" s="7">
        <v>20</v>
      </c>
      <c r="H44" s="7">
        <v>25</v>
      </c>
      <c r="I44" s="8">
        <f t="shared" si="0"/>
        <v>438.3</v>
      </c>
      <c r="J44" s="22">
        <v>438.3</v>
      </c>
      <c r="K44" s="22">
        <v>0</v>
      </c>
      <c r="L44" s="5" t="s">
        <v>253</v>
      </c>
      <c r="M44" s="59"/>
    </row>
    <row r="45" spans="1:13" ht="12" customHeight="1">
      <c r="A45" s="7">
        <v>38</v>
      </c>
      <c r="B45" s="7" t="s">
        <v>86</v>
      </c>
      <c r="C45" s="7" t="s">
        <v>51</v>
      </c>
      <c r="D45" s="7">
        <v>2</v>
      </c>
      <c r="E45" s="7">
        <v>2</v>
      </c>
      <c r="F45" s="7">
        <v>4</v>
      </c>
      <c r="G45" s="7">
        <v>9</v>
      </c>
      <c r="H45" s="7">
        <v>2</v>
      </c>
      <c r="I45" s="8">
        <f t="shared" si="0"/>
        <v>247.9</v>
      </c>
      <c r="J45" s="22">
        <v>247.9</v>
      </c>
      <c r="K45" s="22">
        <v>0</v>
      </c>
      <c r="L45" s="5" t="s">
        <v>253</v>
      </c>
      <c r="M45" s="59"/>
    </row>
    <row r="46" spans="1:13" ht="12" customHeight="1">
      <c r="A46" s="7">
        <v>39</v>
      </c>
      <c r="B46" s="7" t="s">
        <v>87</v>
      </c>
      <c r="C46" s="7">
        <v>1932</v>
      </c>
      <c r="D46" s="7">
        <v>2</v>
      </c>
      <c r="E46" s="7">
        <v>1</v>
      </c>
      <c r="F46" s="7">
        <v>12</v>
      </c>
      <c r="G46" s="7">
        <v>20</v>
      </c>
      <c r="H46" s="7">
        <v>20</v>
      </c>
      <c r="I46" s="8">
        <f t="shared" si="0"/>
        <v>426.6</v>
      </c>
      <c r="J46" s="22">
        <v>426.6</v>
      </c>
      <c r="K46" s="22">
        <v>0</v>
      </c>
      <c r="L46" s="5" t="s">
        <v>253</v>
      </c>
      <c r="M46" s="59"/>
    </row>
    <row r="47" spans="1:13" ht="12" customHeight="1">
      <c r="A47" s="7">
        <v>40</v>
      </c>
      <c r="B47" s="7" t="s">
        <v>88</v>
      </c>
      <c r="C47" s="7" t="s">
        <v>51</v>
      </c>
      <c r="D47" s="7">
        <v>3</v>
      </c>
      <c r="E47" s="7">
        <v>2</v>
      </c>
      <c r="F47" s="7">
        <v>26</v>
      </c>
      <c r="G47" s="7">
        <v>31</v>
      </c>
      <c r="H47" s="7">
        <v>53</v>
      </c>
      <c r="I47" s="8">
        <f t="shared" si="0"/>
        <v>799.6</v>
      </c>
      <c r="J47" s="22">
        <v>799.6</v>
      </c>
      <c r="K47" s="22">
        <v>0</v>
      </c>
      <c r="L47" s="5" t="s">
        <v>253</v>
      </c>
      <c r="M47" s="59"/>
    </row>
    <row r="48" spans="1:13" ht="12" customHeight="1">
      <c r="A48" s="7">
        <v>41</v>
      </c>
      <c r="B48" s="7" t="s">
        <v>89</v>
      </c>
      <c r="C48" s="7">
        <v>1935</v>
      </c>
      <c r="D48" s="7">
        <v>2</v>
      </c>
      <c r="E48" s="7">
        <v>2</v>
      </c>
      <c r="F48" s="7">
        <v>12</v>
      </c>
      <c r="G48" s="7">
        <v>20</v>
      </c>
      <c r="H48" s="7">
        <v>29</v>
      </c>
      <c r="I48" s="8">
        <f t="shared" si="0"/>
        <v>432.5</v>
      </c>
      <c r="J48" s="22">
        <v>432.5</v>
      </c>
      <c r="K48" s="22">
        <v>0</v>
      </c>
      <c r="L48" s="5" t="s">
        <v>253</v>
      </c>
      <c r="M48" s="59"/>
    </row>
    <row r="49" spans="1:13" ht="12" customHeight="1">
      <c r="A49" s="7">
        <v>42</v>
      </c>
      <c r="B49" s="7" t="s">
        <v>90</v>
      </c>
      <c r="C49" s="7">
        <v>1883</v>
      </c>
      <c r="D49" s="7">
        <v>2</v>
      </c>
      <c r="E49" s="7">
        <v>2</v>
      </c>
      <c r="F49" s="7">
        <v>10</v>
      </c>
      <c r="G49" s="7">
        <v>19</v>
      </c>
      <c r="H49" s="7">
        <v>22</v>
      </c>
      <c r="I49" s="8">
        <f t="shared" si="0"/>
        <v>423.3</v>
      </c>
      <c r="J49" s="22">
        <v>423.3</v>
      </c>
      <c r="K49" s="22">
        <v>0</v>
      </c>
      <c r="L49" s="5" t="s">
        <v>253</v>
      </c>
      <c r="M49" s="59"/>
    </row>
    <row r="50" spans="1:13" ht="12" customHeight="1">
      <c r="A50" s="7">
        <v>43</v>
      </c>
      <c r="B50" s="7" t="s">
        <v>91</v>
      </c>
      <c r="C50" s="7" t="s">
        <v>51</v>
      </c>
      <c r="D50" s="7">
        <v>2</v>
      </c>
      <c r="E50" s="7">
        <v>2</v>
      </c>
      <c r="F50" s="7">
        <v>12</v>
      </c>
      <c r="G50" s="7">
        <v>20</v>
      </c>
      <c r="H50" s="7">
        <v>27</v>
      </c>
      <c r="I50" s="8">
        <f t="shared" si="0"/>
        <v>429.1</v>
      </c>
      <c r="J50" s="22">
        <v>429.1</v>
      </c>
      <c r="K50" s="22">
        <v>0</v>
      </c>
      <c r="L50" s="5" t="s">
        <v>253</v>
      </c>
      <c r="M50" s="59"/>
    </row>
    <row r="51" spans="1:13" ht="12" customHeight="1">
      <c r="A51" s="7">
        <v>44</v>
      </c>
      <c r="B51" s="7" t="s">
        <v>92</v>
      </c>
      <c r="C51" s="7">
        <v>1934</v>
      </c>
      <c r="D51" s="7">
        <v>2</v>
      </c>
      <c r="E51" s="7">
        <v>2</v>
      </c>
      <c r="F51" s="7">
        <v>12</v>
      </c>
      <c r="G51" s="7">
        <v>20</v>
      </c>
      <c r="H51" s="7">
        <v>21</v>
      </c>
      <c r="I51" s="8">
        <f t="shared" si="0"/>
        <v>425</v>
      </c>
      <c r="J51" s="22">
        <v>425</v>
      </c>
      <c r="K51" s="22">
        <v>0</v>
      </c>
      <c r="L51" s="5" t="s">
        <v>253</v>
      </c>
      <c r="M51" s="59"/>
    </row>
    <row r="52" spans="1:13" ht="12" customHeight="1">
      <c r="A52" s="7">
        <v>45</v>
      </c>
      <c r="B52" s="7" t="s">
        <v>93</v>
      </c>
      <c r="C52" s="7">
        <v>1950</v>
      </c>
      <c r="D52" s="7">
        <v>2</v>
      </c>
      <c r="E52" s="7">
        <v>2</v>
      </c>
      <c r="F52" s="7">
        <v>12</v>
      </c>
      <c r="G52" s="7">
        <v>20</v>
      </c>
      <c r="H52" s="7">
        <v>22</v>
      </c>
      <c r="I52" s="8">
        <f t="shared" si="0"/>
        <v>429.1</v>
      </c>
      <c r="J52" s="22">
        <v>429.1</v>
      </c>
      <c r="K52" s="22">
        <v>0</v>
      </c>
      <c r="L52" s="5" t="s">
        <v>253</v>
      </c>
      <c r="M52" s="59"/>
    </row>
    <row r="53" spans="1:13" ht="12" customHeight="1">
      <c r="A53" s="7">
        <v>46</v>
      </c>
      <c r="B53" s="7" t="s">
        <v>94</v>
      </c>
      <c r="C53" s="7" t="s">
        <v>51</v>
      </c>
      <c r="D53" s="7">
        <v>2</v>
      </c>
      <c r="E53" s="7">
        <v>0</v>
      </c>
      <c r="F53" s="7">
        <v>12</v>
      </c>
      <c r="G53" s="7">
        <v>20</v>
      </c>
      <c r="H53" s="7">
        <v>20</v>
      </c>
      <c r="I53" s="8">
        <f t="shared" si="0"/>
        <v>436.3</v>
      </c>
      <c r="J53" s="22">
        <v>436.3</v>
      </c>
      <c r="K53" s="22">
        <v>0</v>
      </c>
      <c r="L53" s="5" t="s">
        <v>253</v>
      </c>
      <c r="M53" s="59"/>
    </row>
    <row r="54" spans="1:13" ht="12" customHeight="1">
      <c r="A54" s="7">
        <v>47</v>
      </c>
      <c r="B54" s="7" t="s">
        <v>95</v>
      </c>
      <c r="C54" s="7">
        <v>1962</v>
      </c>
      <c r="D54" s="7">
        <v>2</v>
      </c>
      <c r="E54" s="7">
        <v>1</v>
      </c>
      <c r="F54" s="7">
        <v>8</v>
      </c>
      <c r="G54" s="7">
        <v>9</v>
      </c>
      <c r="H54" s="7">
        <v>12</v>
      </c>
      <c r="I54" s="8">
        <f t="shared" si="0"/>
        <v>224</v>
      </c>
      <c r="J54" s="22">
        <v>224</v>
      </c>
      <c r="K54" s="22">
        <v>0</v>
      </c>
      <c r="L54" s="5" t="s">
        <v>253</v>
      </c>
      <c r="M54" s="59"/>
    </row>
    <row r="55" spans="1:13" ht="12" customHeight="1">
      <c r="A55" s="7">
        <v>48</v>
      </c>
      <c r="B55" s="7" t="s">
        <v>96</v>
      </c>
      <c r="C55" s="7">
        <v>1959</v>
      </c>
      <c r="D55" s="7">
        <v>2</v>
      </c>
      <c r="E55" s="7">
        <v>2</v>
      </c>
      <c r="F55" s="7">
        <v>16</v>
      </c>
      <c r="G55" s="7">
        <v>24</v>
      </c>
      <c r="H55" s="7">
        <v>26</v>
      </c>
      <c r="I55" s="8">
        <f t="shared" si="0"/>
        <v>562</v>
      </c>
      <c r="J55" s="22">
        <v>562</v>
      </c>
      <c r="K55" s="22">
        <v>0</v>
      </c>
      <c r="L55" s="5" t="s">
        <v>253</v>
      </c>
      <c r="M55" s="59"/>
    </row>
    <row r="56" spans="1:13" ht="12" customHeight="1">
      <c r="A56" s="7">
        <v>49</v>
      </c>
      <c r="B56" s="7" t="s">
        <v>97</v>
      </c>
      <c r="C56" s="7">
        <v>1960</v>
      </c>
      <c r="D56" s="7">
        <v>2</v>
      </c>
      <c r="E56" s="7">
        <v>2</v>
      </c>
      <c r="F56" s="7">
        <v>16</v>
      </c>
      <c r="G56" s="7">
        <v>24</v>
      </c>
      <c r="H56" s="7">
        <v>25</v>
      </c>
      <c r="I56" s="8">
        <f t="shared" si="0"/>
        <v>571.6</v>
      </c>
      <c r="J56" s="22">
        <v>571.6</v>
      </c>
      <c r="K56" s="22">
        <v>0</v>
      </c>
      <c r="L56" s="5" t="s">
        <v>253</v>
      </c>
      <c r="M56" s="59"/>
    </row>
    <row r="57" spans="1:13" ht="12" customHeight="1">
      <c r="A57" s="7">
        <v>50</v>
      </c>
      <c r="B57" s="7" t="s">
        <v>98</v>
      </c>
      <c r="C57" s="7">
        <v>1959</v>
      </c>
      <c r="D57" s="7">
        <v>2</v>
      </c>
      <c r="E57" s="13">
        <v>7</v>
      </c>
      <c r="F57" s="7">
        <v>16</v>
      </c>
      <c r="G57" s="12">
        <v>24</v>
      </c>
      <c r="H57" s="12">
        <v>34</v>
      </c>
      <c r="I57" s="8">
        <f t="shared" si="0"/>
        <v>559.9</v>
      </c>
      <c r="J57" s="22">
        <v>559.9</v>
      </c>
      <c r="K57" s="22">
        <v>0</v>
      </c>
      <c r="L57" s="5" t="s">
        <v>253</v>
      </c>
      <c r="M57" s="59"/>
    </row>
    <row r="58" spans="1:13" ht="12" customHeight="1">
      <c r="A58" s="7">
        <v>51</v>
      </c>
      <c r="B58" s="7" t="s">
        <v>99</v>
      </c>
      <c r="C58" s="7">
        <v>1960</v>
      </c>
      <c r="D58" s="7">
        <v>2</v>
      </c>
      <c r="E58" s="7">
        <v>2</v>
      </c>
      <c r="F58" s="7">
        <v>16</v>
      </c>
      <c r="G58" s="12">
        <v>24</v>
      </c>
      <c r="H58" s="12">
        <v>21</v>
      </c>
      <c r="I58" s="8">
        <f t="shared" si="0"/>
        <v>561.3</v>
      </c>
      <c r="J58" s="22">
        <v>561.3</v>
      </c>
      <c r="K58" s="22">
        <v>0</v>
      </c>
      <c r="L58" s="5" t="s">
        <v>253</v>
      </c>
      <c r="M58" s="59"/>
    </row>
    <row r="59" spans="1:13" ht="12" customHeight="1">
      <c r="A59" s="7">
        <v>52</v>
      </c>
      <c r="B59" s="7" t="s">
        <v>100</v>
      </c>
      <c r="C59" s="7">
        <v>1958</v>
      </c>
      <c r="D59" s="7">
        <v>2</v>
      </c>
      <c r="E59" s="7">
        <v>2</v>
      </c>
      <c r="F59" s="7">
        <v>16</v>
      </c>
      <c r="G59" s="7">
        <v>24</v>
      </c>
      <c r="H59" s="7">
        <v>22</v>
      </c>
      <c r="I59" s="8">
        <f t="shared" si="0"/>
        <v>557.8</v>
      </c>
      <c r="J59" s="22">
        <v>557.8</v>
      </c>
      <c r="K59" s="22">
        <v>0</v>
      </c>
      <c r="L59" s="5" t="s">
        <v>253</v>
      </c>
      <c r="M59" s="59"/>
    </row>
    <row r="60" spans="1:13" ht="12" customHeight="1">
      <c r="A60" s="7">
        <v>53</v>
      </c>
      <c r="B60" s="7" t="s">
        <v>101</v>
      </c>
      <c r="C60" s="7">
        <v>1959</v>
      </c>
      <c r="D60" s="7">
        <v>2</v>
      </c>
      <c r="E60" s="7">
        <v>1</v>
      </c>
      <c r="F60" s="12">
        <v>8</v>
      </c>
      <c r="G60" s="7">
        <v>12</v>
      </c>
      <c r="H60" s="7">
        <v>18</v>
      </c>
      <c r="I60" s="8">
        <f t="shared" si="0"/>
        <v>274.3</v>
      </c>
      <c r="J60" s="22">
        <v>274.3</v>
      </c>
      <c r="K60" s="22">
        <v>0</v>
      </c>
      <c r="L60" s="5" t="s">
        <v>253</v>
      </c>
      <c r="M60" s="59"/>
    </row>
    <row r="61" spans="1:13" ht="12" customHeight="1">
      <c r="A61" s="7">
        <v>54</v>
      </c>
      <c r="B61" s="7" t="s">
        <v>102</v>
      </c>
      <c r="C61" s="7">
        <v>1958</v>
      </c>
      <c r="D61" s="7">
        <v>2</v>
      </c>
      <c r="E61" s="7">
        <v>2</v>
      </c>
      <c r="F61" s="12">
        <v>16</v>
      </c>
      <c r="G61" s="7">
        <v>24</v>
      </c>
      <c r="H61" s="7">
        <v>27</v>
      </c>
      <c r="I61" s="8">
        <f t="shared" si="0"/>
        <v>555.9</v>
      </c>
      <c r="J61" s="22">
        <v>555.9</v>
      </c>
      <c r="K61" s="22">
        <v>0</v>
      </c>
      <c r="L61" s="5" t="s">
        <v>253</v>
      </c>
      <c r="M61" s="59"/>
    </row>
    <row r="62" spans="1:13" ht="12" customHeight="1">
      <c r="A62" s="7">
        <v>55</v>
      </c>
      <c r="B62" s="7" t="s">
        <v>217</v>
      </c>
      <c r="C62" s="7">
        <v>1960</v>
      </c>
      <c r="D62" s="7">
        <v>1</v>
      </c>
      <c r="E62" s="7">
        <v>0</v>
      </c>
      <c r="F62" s="12">
        <v>4</v>
      </c>
      <c r="G62" s="7">
        <v>5</v>
      </c>
      <c r="H62" s="7">
        <v>9</v>
      </c>
      <c r="I62" s="8">
        <f t="shared" si="0"/>
        <v>130</v>
      </c>
      <c r="J62" s="22">
        <v>130</v>
      </c>
      <c r="K62" s="22">
        <v>0</v>
      </c>
      <c r="L62" s="5" t="s">
        <v>253</v>
      </c>
      <c r="M62" s="59"/>
    </row>
    <row r="63" spans="1:13" ht="12" customHeight="1">
      <c r="A63" s="7">
        <v>56</v>
      </c>
      <c r="B63" s="7" t="s">
        <v>103</v>
      </c>
      <c r="C63" s="7">
        <v>1963</v>
      </c>
      <c r="D63" s="7">
        <v>3</v>
      </c>
      <c r="E63" s="7">
        <v>3</v>
      </c>
      <c r="F63" s="7">
        <v>36</v>
      </c>
      <c r="G63" s="7">
        <v>69</v>
      </c>
      <c r="H63" s="7">
        <v>69</v>
      </c>
      <c r="I63" s="8">
        <f t="shared" si="0"/>
        <v>1532.8</v>
      </c>
      <c r="J63" s="22">
        <v>1532.8</v>
      </c>
      <c r="K63" s="22">
        <v>0</v>
      </c>
      <c r="L63" s="5" t="s">
        <v>253</v>
      </c>
      <c r="M63" s="59"/>
    </row>
    <row r="64" spans="1:13" ht="12" customHeight="1">
      <c r="A64" s="7">
        <v>57</v>
      </c>
      <c r="B64" s="7" t="s">
        <v>104</v>
      </c>
      <c r="C64" s="7">
        <v>1962</v>
      </c>
      <c r="D64" s="7">
        <v>3</v>
      </c>
      <c r="E64" s="7">
        <v>3</v>
      </c>
      <c r="F64" s="7">
        <v>36</v>
      </c>
      <c r="G64" s="7">
        <v>69</v>
      </c>
      <c r="H64" s="7">
        <v>49</v>
      </c>
      <c r="I64" s="8">
        <f t="shared" si="0"/>
        <v>1547.5</v>
      </c>
      <c r="J64" s="22">
        <v>1504.5</v>
      </c>
      <c r="K64" s="22">
        <v>43</v>
      </c>
      <c r="L64" s="5" t="s">
        <v>253</v>
      </c>
      <c r="M64" s="59"/>
    </row>
    <row r="65" spans="1:13" ht="12" customHeight="1">
      <c r="A65" s="7">
        <v>58</v>
      </c>
      <c r="B65" s="7" t="s">
        <v>105</v>
      </c>
      <c r="C65" s="7">
        <v>1827</v>
      </c>
      <c r="D65" s="7">
        <v>1</v>
      </c>
      <c r="E65" s="7">
        <v>0</v>
      </c>
      <c r="F65" s="7">
        <v>3</v>
      </c>
      <c r="G65" s="7">
        <v>9</v>
      </c>
      <c r="H65" s="7">
        <v>8</v>
      </c>
      <c r="I65" s="8">
        <f t="shared" si="0"/>
        <v>186.2</v>
      </c>
      <c r="J65" s="22">
        <v>186.2</v>
      </c>
      <c r="K65" s="22">
        <v>0</v>
      </c>
      <c r="L65" s="5" t="s">
        <v>253</v>
      </c>
      <c r="M65" s="59"/>
    </row>
    <row r="66" spans="1:13" ht="12" customHeight="1">
      <c r="A66" s="5">
        <v>59</v>
      </c>
      <c r="B66" s="7" t="s">
        <v>106</v>
      </c>
      <c r="C66" s="7">
        <v>1968</v>
      </c>
      <c r="D66" s="12">
        <v>1</v>
      </c>
      <c r="E66" s="7">
        <v>0</v>
      </c>
      <c r="F66" s="7">
        <v>4</v>
      </c>
      <c r="G66" s="7">
        <v>8</v>
      </c>
      <c r="H66" s="7">
        <v>10</v>
      </c>
      <c r="I66" s="8">
        <f t="shared" si="0"/>
        <v>180.7</v>
      </c>
      <c r="J66" s="22">
        <v>180.7</v>
      </c>
      <c r="K66" s="22">
        <v>0</v>
      </c>
      <c r="L66" s="5" t="s">
        <v>253</v>
      </c>
      <c r="M66" s="59"/>
    </row>
    <row r="67" spans="1:13" ht="12" customHeight="1">
      <c r="A67" s="7">
        <v>60</v>
      </c>
      <c r="B67" s="7" t="s">
        <v>107</v>
      </c>
      <c r="C67" s="7" t="s">
        <v>51</v>
      </c>
      <c r="D67" s="7">
        <v>2</v>
      </c>
      <c r="E67" s="7">
        <v>1</v>
      </c>
      <c r="F67" s="7">
        <v>4</v>
      </c>
      <c r="G67" s="7">
        <v>8</v>
      </c>
      <c r="H67" s="7">
        <v>7</v>
      </c>
      <c r="I67" s="8">
        <f t="shared" si="0"/>
        <v>213</v>
      </c>
      <c r="J67" s="22">
        <v>213</v>
      </c>
      <c r="K67" s="22">
        <v>0</v>
      </c>
      <c r="L67" s="5" t="s">
        <v>253</v>
      </c>
      <c r="M67" s="59"/>
    </row>
    <row r="68" spans="1:13" ht="12" customHeight="1">
      <c r="A68" s="7">
        <v>61</v>
      </c>
      <c r="B68" s="7" t="s">
        <v>108</v>
      </c>
      <c r="C68" s="7" t="s">
        <v>51</v>
      </c>
      <c r="D68" s="7">
        <v>1</v>
      </c>
      <c r="E68" s="7">
        <v>2</v>
      </c>
      <c r="F68" s="7">
        <v>5</v>
      </c>
      <c r="G68" s="7">
        <v>6</v>
      </c>
      <c r="H68" s="7">
        <v>13</v>
      </c>
      <c r="I68" s="8">
        <f t="shared" si="0"/>
        <v>151.6</v>
      </c>
      <c r="J68" s="22">
        <v>151.6</v>
      </c>
      <c r="K68" s="22">
        <v>0</v>
      </c>
      <c r="L68" s="5" t="s">
        <v>253</v>
      </c>
      <c r="M68" s="59"/>
    </row>
    <row r="69" spans="1:13" ht="12" customHeight="1">
      <c r="A69" s="7">
        <v>62</v>
      </c>
      <c r="B69" s="7" t="s">
        <v>109</v>
      </c>
      <c r="C69" s="7">
        <v>1929</v>
      </c>
      <c r="D69" s="7">
        <v>2</v>
      </c>
      <c r="E69" s="7">
        <v>2</v>
      </c>
      <c r="F69" s="7">
        <v>8</v>
      </c>
      <c r="G69" s="7">
        <v>16</v>
      </c>
      <c r="H69" s="7">
        <v>20</v>
      </c>
      <c r="I69" s="8">
        <f t="shared" si="0"/>
        <v>298.9</v>
      </c>
      <c r="J69" s="22">
        <v>298.9</v>
      </c>
      <c r="K69" s="22">
        <v>0</v>
      </c>
      <c r="L69" s="5" t="s">
        <v>253</v>
      </c>
      <c r="M69" s="59"/>
    </row>
    <row r="70" spans="1:13" ht="12" customHeight="1">
      <c r="A70" s="7">
        <v>63</v>
      </c>
      <c r="B70" s="7" t="s">
        <v>110</v>
      </c>
      <c r="C70" s="7">
        <v>1929</v>
      </c>
      <c r="D70" s="7">
        <v>2</v>
      </c>
      <c r="E70" s="7">
        <v>2</v>
      </c>
      <c r="F70" s="7">
        <v>8</v>
      </c>
      <c r="G70" s="7">
        <v>16</v>
      </c>
      <c r="H70" s="7">
        <v>7</v>
      </c>
      <c r="I70" s="8">
        <f t="shared" si="0"/>
        <v>301.5</v>
      </c>
      <c r="J70" s="22">
        <v>301.5</v>
      </c>
      <c r="K70" s="22">
        <v>0</v>
      </c>
      <c r="L70" s="5" t="s">
        <v>253</v>
      </c>
      <c r="M70" s="59"/>
    </row>
    <row r="71" spans="1:13" ht="12" customHeight="1">
      <c r="A71" s="7">
        <v>64</v>
      </c>
      <c r="B71" s="7" t="s">
        <v>111</v>
      </c>
      <c r="C71" s="7">
        <v>1928</v>
      </c>
      <c r="D71" s="7">
        <v>2</v>
      </c>
      <c r="E71" s="7">
        <v>2</v>
      </c>
      <c r="F71" s="7">
        <v>8</v>
      </c>
      <c r="G71" s="7">
        <v>16</v>
      </c>
      <c r="H71" s="7">
        <v>18</v>
      </c>
      <c r="I71" s="8">
        <f t="shared" si="0"/>
        <v>310.7</v>
      </c>
      <c r="J71" s="22">
        <v>310.7</v>
      </c>
      <c r="K71" s="22">
        <v>0</v>
      </c>
      <c r="L71" s="5" t="s">
        <v>253</v>
      </c>
      <c r="M71" s="59"/>
    </row>
    <row r="72" spans="1:13" ht="12" customHeight="1">
      <c r="A72" s="7">
        <v>65</v>
      </c>
      <c r="B72" s="7" t="s">
        <v>112</v>
      </c>
      <c r="C72" s="7">
        <v>1928</v>
      </c>
      <c r="D72" s="7">
        <v>2</v>
      </c>
      <c r="E72" s="7">
        <v>2</v>
      </c>
      <c r="F72" s="7">
        <v>8</v>
      </c>
      <c r="G72" s="7">
        <v>16</v>
      </c>
      <c r="H72" s="7">
        <v>21</v>
      </c>
      <c r="I72" s="8">
        <f t="shared" si="0"/>
        <v>313.6</v>
      </c>
      <c r="J72" s="22">
        <v>313.6</v>
      </c>
      <c r="K72" s="22">
        <v>0</v>
      </c>
      <c r="L72" s="5" t="s">
        <v>253</v>
      </c>
      <c r="M72" s="59"/>
    </row>
    <row r="73" spans="1:13" ht="12" customHeight="1">
      <c r="A73" s="7">
        <v>66</v>
      </c>
      <c r="B73" s="7" t="s">
        <v>113</v>
      </c>
      <c r="C73" s="7">
        <v>1928</v>
      </c>
      <c r="D73" s="7">
        <v>2</v>
      </c>
      <c r="E73" s="7">
        <v>2</v>
      </c>
      <c r="F73" s="7">
        <v>8</v>
      </c>
      <c r="G73" s="7">
        <v>16</v>
      </c>
      <c r="H73" s="7">
        <v>20</v>
      </c>
      <c r="I73" s="8">
        <f aca="true" t="shared" si="1" ref="I73:I136">SUM(J73:K73)</f>
        <v>316.1</v>
      </c>
      <c r="J73" s="22">
        <v>316.1</v>
      </c>
      <c r="K73" s="22">
        <v>0</v>
      </c>
      <c r="L73" s="5" t="s">
        <v>253</v>
      </c>
      <c r="M73" s="59"/>
    </row>
    <row r="74" spans="1:13" ht="12" customHeight="1">
      <c r="A74" s="7">
        <v>67</v>
      </c>
      <c r="B74" s="7" t="s">
        <v>114</v>
      </c>
      <c r="C74" s="7">
        <v>1929</v>
      </c>
      <c r="D74" s="7">
        <v>2</v>
      </c>
      <c r="E74" s="7">
        <v>2</v>
      </c>
      <c r="F74" s="7">
        <v>8</v>
      </c>
      <c r="G74" s="7">
        <v>16</v>
      </c>
      <c r="H74" s="7">
        <v>22</v>
      </c>
      <c r="I74" s="8">
        <f t="shared" si="1"/>
        <v>316.8</v>
      </c>
      <c r="J74" s="22">
        <v>316.8</v>
      </c>
      <c r="K74" s="22">
        <v>0</v>
      </c>
      <c r="L74" s="5" t="s">
        <v>253</v>
      </c>
      <c r="M74" s="59"/>
    </row>
    <row r="75" spans="1:13" ht="12" customHeight="1">
      <c r="A75" s="7">
        <v>68</v>
      </c>
      <c r="B75" s="7" t="s">
        <v>115</v>
      </c>
      <c r="C75" s="7">
        <v>1930</v>
      </c>
      <c r="D75" s="7">
        <v>2</v>
      </c>
      <c r="E75" s="7">
        <v>2</v>
      </c>
      <c r="F75" s="7">
        <v>8</v>
      </c>
      <c r="G75" s="7">
        <v>16</v>
      </c>
      <c r="H75" s="7">
        <v>16</v>
      </c>
      <c r="I75" s="8">
        <f t="shared" si="1"/>
        <v>319.7</v>
      </c>
      <c r="J75" s="22">
        <v>319.7</v>
      </c>
      <c r="K75" s="22">
        <v>0</v>
      </c>
      <c r="L75" s="5" t="s">
        <v>253</v>
      </c>
      <c r="M75" s="59"/>
    </row>
    <row r="76" spans="1:13" ht="12" customHeight="1">
      <c r="A76" s="7">
        <v>69</v>
      </c>
      <c r="B76" s="7" t="s">
        <v>116</v>
      </c>
      <c r="C76" s="7">
        <v>1929</v>
      </c>
      <c r="D76" s="7">
        <v>2</v>
      </c>
      <c r="E76" s="7">
        <v>2</v>
      </c>
      <c r="F76" s="7">
        <v>8</v>
      </c>
      <c r="G76" s="7">
        <v>16</v>
      </c>
      <c r="H76" s="7">
        <v>22</v>
      </c>
      <c r="I76" s="8">
        <f t="shared" si="1"/>
        <v>331.1</v>
      </c>
      <c r="J76" s="22">
        <v>331.1</v>
      </c>
      <c r="K76" s="22">
        <v>0</v>
      </c>
      <c r="L76" s="5" t="s">
        <v>253</v>
      </c>
      <c r="M76" s="59"/>
    </row>
    <row r="77" spans="1:13" ht="12" customHeight="1">
      <c r="A77" s="7">
        <v>70</v>
      </c>
      <c r="B77" s="7" t="s">
        <v>117</v>
      </c>
      <c r="C77" s="7">
        <v>1988</v>
      </c>
      <c r="D77" s="7">
        <v>5</v>
      </c>
      <c r="E77" s="7">
        <v>3</v>
      </c>
      <c r="F77" s="7">
        <v>60</v>
      </c>
      <c r="G77" s="7">
        <v>132</v>
      </c>
      <c r="H77" s="7">
        <v>155</v>
      </c>
      <c r="I77" s="8">
        <f t="shared" si="1"/>
        <v>3258.1</v>
      </c>
      <c r="J77" s="22">
        <v>3258.1</v>
      </c>
      <c r="K77" s="22">
        <v>0</v>
      </c>
      <c r="L77" s="35" t="s">
        <v>259</v>
      </c>
      <c r="M77" s="59"/>
    </row>
    <row r="78" spans="1:13" ht="12" customHeight="1">
      <c r="A78" s="7">
        <v>71</v>
      </c>
      <c r="B78" s="7" t="s">
        <v>118</v>
      </c>
      <c r="C78" s="7">
        <v>1988</v>
      </c>
      <c r="D78" s="7">
        <v>5</v>
      </c>
      <c r="E78" s="7">
        <v>2</v>
      </c>
      <c r="F78" s="7">
        <v>30</v>
      </c>
      <c r="G78" s="7">
        <v>60</v>
      </c>
      <c r="H78" s="7">
        <v>69</v>
      </c>
      <c r="I78" s="8">
        <f t="shared" si="1"/>
        <v>1929.0700000000002</v>
      </c>
      <c r="J78" s="22">
        <v>1379</v>
      </c>
      <c r="K78" s="22">
        <v>550.07</v>
      </c>
      <c r="L78" s="5" t="s">
        <v>253</v>
      </c>
      <c r="M78" s="59"/>
    </row>
    <row r="79" spans="1:13" ht="12" customHeight="1">
      <c r="A79" s="7">
        <v>72</v>
      </c>
      <c r="B79" s="7" t="s">
        <v>119</v>
      </c>
      <c r="C79" s="7">
        <v>1955</v>
      </c>
      <c r="D79" s="7">
        <v>2</v>
      </c>
      <c r="E79" s="7">
        <v>3</v>
      </c>
      <c r="F79" s="7">
        <v>16</v>
      </c>
      <c r="G79" s="7">
        <v>38</v>
      </c>
      <c r="H79" s="7">
        <v>25</v>
      </c>
      <c r="I79" s="8">
        <f t="shared" si="1"/>
        <v>756.3000000000001</v>
      </c>
      <c r="J79" s="22">
        <v>573.2</v>
      </c>
      <c r="K79" s="22">
        <v>183.1</v>
      </c>
      <c r="L79" s="35" t="s">
        <v>261</v>
      </c>
      <c r="M79" s="59"/>
    </row>
    <row r="80" spans="1:13" ht="12" customHeight="1">
      <c r="A80" s="7">
        <v>73</v>
      </c>
      <c r="B80" s="7" t="s">
        <v>120</v>
      </c>
      <c r="C80" s="7">
        <v>1955</v>
      </c>
      <c r="D80" s="7">
        <v>2</v>
      </c>
      <c r="E80" s="7">
        <v>2</v>
      </c>
      <c r="F80" s="7">
        <v>12</v>
      </c>
      <c r="G80" s="7">
        <v>24</v>
      </c>
      <c r="H80" s="7">
        <v>25</v>
      </c>
      <c r="I80" s="8">
        <f t="shared" si="1"/>
        <v>573</v>
      </c>
      <c r="J80" s="22">
        <v>512.1</v>
      </c>
      <c r="K80" s="22">
        <v>60.9</v>
      </c>
      <c r="L80" s="5" t="s">
        <v>253</v>
      </c>
      <c r="M80" s="59"/>
    </row>
    <row r="81" spans="1:13" ht="12" customHeight="1">
      <c r="A81" s="7">
        <v>74</v>
      </c>
      <c r="B81" s="7" t="s">
        <v>121</v>
      </c>
      <c r="C81" s="7">
        <v>1956</v>
      </c>
      <c r="D81" s="7">
        <v>2</v>
      </c>
      <c r="E81" s="7">
        <v>3</v>
      </c>
      <c r="F81" s="7">
        <v>16</v>
      </c>
      <c r="G81" s="7">
        <v>36</v>
      </c>
      <c r="H81" s="7">
        <v>35</v>
      </c>
      <c r="I81" s="8">
        <f t="shared" si="1"/>
        <v>781.9</v>
      </c>
      <c r="J81" s="22">
        <v>781.9</v>
      </c>
      <c r="K81" s="22">
        <v>0</v>
      </c>
      <c r="L81" s="5" t="s">
        <v>253</v>
      </c>
      <c r="M81" s="59"/>
    </row>
    <row r="82" spans="1:13" ht="12" customHeight="1">
      <c r="A82" s="7">
        <v>75</v>
      </c>
      <c r="B82" s="7" t="s">
        <v>122</v>
      </c>
      <c r="C82" s="7">
        <v>1956</v>
      </c>
      <c r="D82" s="7">
        <v>2</v>
      </c>
      <c r="E82" s="7">
        <v>2</v>
      </c>
      <c r="F82" s="7">
        <v>12</v>
      </c>
      <c r="G82" s="7">
        <v>32</v>
      </c>
      <c r="H82" s="7">
        <v>29</v>
      </c>
      <c r="I82" s="8">
        <f t="shared" si="1"/>
        <v>559.5</v>
      </c>
      <c r="J82" s="22">
        <v>559.5</v>
      </c>
      <c r="K82" s="22">
        <v>0</v>
      </c>
      <c r="L82" s="5" t="s">
        <v>253</v>
      </c>
      <c r="M82" s="59"/>
    </row>
    <row r="83" spans="1:13" ht="12" customHeight="1">
      <c r="A83" s="7">
        <v>76</v>
      </c>
      <c r="B83" s="7" t="s">
        <v>123</v>
      </c>
      <c r="C83" s="7">
        <v>1957</v>
      </c>
      <c r="D83" s="7">
        <v>2</v>
      </c>
      <c r="E83" s="7">
        <v>3</v>
      </c>
      <c r="F83" s="7">
        <v>18</v>
      </c>
      <c r="G83" s="7">
        <v>67</v>
      </c>
      <c r="H83" s="7">
        <v>34</v>
      </c>
      <c r="I83" s="8">
        <f t="shared" si="1"/>
        <v>997.5999999999999</v>
      </c>
      <c r="J83" s="22">
        <v>826.3</v>
      </c>
      <c r="K83" s="22">
        <v>171.3</v>
      </c>
      <c r="L83" s="5" t="s">
        <v>253</v>
      </c>
      <c r="M83" s="59"/>
    </row>
    <row r="84" spans="1:13" ht="12" customHeight="1">
      <c r="A84" s="7">
        <v>77</v>
      </c>
      <c r="B84" s="7" t="s">
        <v>124</v>
      </c>
      <c r="C84" s="7">
        <v>1959</v>
      </c>
      <c r="D84" s="7">
        <v>2</v>
      </c>
      <c r="E84" s="7">
        <v>1</v>
      </c>
      <c r="F84" s="7">
        <v>8</v>
      </c>
      <c r="G84" s="7">
        <v>12</v>
      </c>
      <c r="H84" s="7">
        <v>6</v>
      </c>
      <c r="I84" s="8">
        <f t="shared" si="1"/>
        <v>276.3</v>
      </c>
      <c r="J84" s="22">
        <v>239.1</v>
      </c>
      <c r="K84" s="22">
        <v>37.2</v>
      </c>
      <c r="L84" s="5" t="s">
        <v>253</v>
      </c>
      <c r="M84" s="59"/>
    </row>
    <row r="85" spans="1:13" ht="12" customHeight="1">
      <c r="A85" s="7">
        <v>78</v>
      </c>
      <c r="B85" s="7" t="s">
        <v>125</v>
      </c>
      <c r="C85" s="7">
        <v>1951</v>
      </c>
      <c r="D85" s="7">
        <v>2</v>
      </c>
      <c r="E85" s="7">
        <v>2</v>
      </c>
      <c r="F85" s="7">
        <v>16</v>
      </c>
      <c r="G85" s="7">
        <v>24</v>
      </c>
      <c r="H85" s="7">
        <v>23</v>
      </c>
      <c r="I85" s="8">
        <f t="shared" si="1"/>
        <v>573.6</v>
      </c>
      <c r="J85" s="22">
        <v>573.6</v>
      </c>
      <c r="K85" s="22">
        <v>0</v>
      </c>
      <c r="L85" s="5" t="s">
        <v>253</v>
      </c>
      <c r="M85" s="59"/>
    </row>
    <row r="86" spans="1:13" ht="12" customHeight="1">
      <c r="A86" s="7">
        <v>79</v>
      </c>
      <c r="B86" s="7" t="s">
        <v>126</v>
      </c>
      <c r="C86" s="7">
        <v>1961</v>
      </c>
      <c r="D86" s="7">
        <v>2</v>
      </c>
      <c r="E86" s="7">
        <v>1</v>
      </c>
      <c r="F86" s="7">
        <v>8</v>
      </c>
      <c r="G86" s="7">
        <v>12</v>
      </c>
      <c r="H86" s="7">
        <v>11</v>
      </c>
      <c r="I86" s="8">
        <f t="shared" si="1"/>
        <v>283.3</v>
      </c>
      <c r="J86" s="22">
        <v>245.9</v>
      </c>
      <c r="K86" s="22">
        <v>37.4</v>
      </c>
      <c r="L86" s="5" t="s">
        <v>253</v>
      </c>
      <c r="M86" s="59"/>
    </row>
    <row r="87" spans="1:13" ht="12" customHeight="1">
      <c r="A87" s="7">
        <v>80</v>
      </c>
      <c r="B87" s="7" t="s">
        <v>127</v>
      </c>
      <c r="C87" s="7">
        <v>1961</v>
      </c>
      <c r="D87" s="7">
        <v>2</v>
      </c>
      <c r="E87" s="7">
        <v>2</v>
      </c>
      <c r="F87" s="7">
        <v>16</v>
      </c>
      <c r="G87" s="7">
        <v>24</v>
      </c>
      <c r="H87" s="7">
        <v>21</v>
      </c>
      <c r="I87" s="8">
        <f t="shared" si="1"/>
        <v>564.1</v>
      </c>
      <c r="J87" s="22">
        <v>564.1</v>
      </c>
      <c r="K87" s="22">
        <v>0</v>
      </c>
      <c r="L87" s="5" t="s">
        <v>253</v>
      </c>
      <c r="M87" s="59"/>
    </row>
    <row r="88" spans="1:13" ht="12" customHeight="1">
      <c r="A88" s="7">
        <v>81</v>
      </c>
      <c r="B88" s="7" t="s">
        <v>128</v>
      </c>
      <c r="C88" s="7">
        <v>1962</v>
      </c>
      <c r="D88" s="7">
        <v>3</v>
      </c>
      <c r="E88" s="7">
        <v>3</v>
      </c>
      <c r="F88" s="7">
        <v>34</v>
      </c>
      <c r="G88" s="7">
        <v>66</v>
      </c>
      <c r="H88" s="7">
        <v>55</v>
      </c>
      <c r="I88" s="8">
        <f t="shared" si="1"/>
        <v>1502.1</v>
      </c>
      <c r="J88" s="22">
        <v>1335.5</v>
      </c>
      <c r="K88" s="22">
        <v>166.6</v>
      </c>
      <c r="L88" s="5" t="s">
        <v>253</v>
      </c>
      <c r="M88" s="59"/>
    </row>
    <row r="89" spans="1:13" ht="12" customHeight="1">
      <c r="A89" s="7">
        <v>82</v>
      </c>
      <c r="B89" s="7" t="s">
        <v>129</v>
      </c>
      <c r="C89" s="7">
        <v>1962</v>
      </c>
      <c r="D89" s="7">
        <v>3</v>
      </c>
      <c r="E89" s="7">
        <v>3</v>
      </c>
      <c r="F89" s="7">
        <v>36</v>
      </c>
      <c r="G89" s="7">
        <v>69</v>
      </c>
      <c r="H89" s="7">
        <v>64</v>
      </c>
      <c r="I89" s="8">
        <f t="shared" si="1"/>
        <v>1527.6999999999998</v>
      </c>
      <c r="J89" s="22">
        <v>1411.6</v>
      </c>
      <c r="K89" s="22">
        <v>116.1</v>
      </c>
      <c r="L89" s="5" t="s">
        <v>253</v>
      </c>
      <c r="M89" s="59"/>
    </row>
    <row r="90" spans="1:13" ht="12" customHeight="1">
      <c r="A90" s="7">
        <v>83</v>
      </c>
      <c r="B90" s="7" t="s">
        <v>130</v>
      </c>
      <c r="C90" s="7" t="s">
        <v>51</v>
      </c>
      <c r="D90" s="7">
        <v>1</v>
      </c>
      <c r="E90" s="7">
        <v>0</v>
      </c>
      <c r="F90" s="7">
        <v>3</v>
      </c>
      <c r="G90" s="7">
        <v>5</v>
      </c>
      <c r="H90" s="7">
        <v>7</v>
      </c>
      <c r="I90" s="8">
        <f t="shared" si="1"/>
        <v>83</v>
      </c>
      <c r="J90" s="22">
        <v>83</v>
      </c>
      <c r="K90" s="22">
        <v>0</v>
      </c>
      <c r="L90" s="5" t="s">
        <v>253</v>
      </c>
      <c r="M90" s="59"/>
    </row>
    <row r="91" spans="1:13" ht="12" customHeight="1">
      <c r="A91" s="7">
        <v>84</v>
      </c>
      <c r="B91" s="7" t="s">
        <v>131</v>
      </c>
      <c r="C91" s="7">
        <v>1978</v>
      </c>
      <c r="D91" s="7">
        <v>3</v>
      </c>
      <c r="E91" s="7">
        <v>3</v>
      </c>
      <c r="F91" s="7">
        <v>41</v>
      </c>
      <c r="G91" s="7">
        <v>55</v>
      </c>
      <c r="H91" s="7">
        <v>62</v>
      </c>
      <c r="I91" s="8">
        <f t="shared" si="1"/>
        <v>1587.6999999999998</v>
      </c>
      <c r="J91" s="22">
        <v>1552.1</v>
      </c>
      <c r="K91" s="22">
        <v>35.6</v>
      </c>
      <c r="L91" s="5" t="s">
        <v>253</v>
      </c>
      <c r="M91" s="59"/>
    </row>
    <row r="92" spans="1:13" ht="12" customHeight="1">
      <c r="A92" s="7">
        <v>85</v>
      </c>
      <c r="B92" s="7" t="s">
        <v>132</v>
      </c>
      <c r="C92" s="7" t="s">
        <v>51</v>
      </c>
      <c r="D92" s="7">
        <v>1</v>
      </c>
      <c r="E92" s="7">
        <v>0</v>
      </c>
      <c r="F92" s="7">
        <v>3</v>
      </c>
      <c r="G92" s="7">
        <v>3</v>
      </c>
      <c r="H92" s="7">
        <v>5</v>
      </c>
      <c r="I92" s="8">
        <f t="shared" si="1"/>
        <v>77</v>
      </c>
      <c r="J92" s="22">
        <v>77</v>
      </c>
      <c r="K92" s="22">
        <v>0</v>
      </c>
      <c r="L92" s="5" t="s">
        <v>253</v>
      </c>
      <c r="M92" s="59"/>
    </row>
    <row r="93" spans="1:13" ht="12" customHeight="1">
      <c r="A93" s="7">
        <v>86</v>
      </c>
      <c r="B93" s="7" t="s">
        <v>133</v>
      </c>
      <c r="C93" s="7">
        <v>1908</v>
      </c>
      <c r="D93" s="7">
        <v>2</v>
      </c>
      <c r="E93" s="7">
        <v>1</v>
      </c>
      <c r="F93" s="7">
        <v>6</v>
      </c>
      <c r="G93" s="7">
        <v>7</v>
      </c>
      <c r="H93" s="7">
        <v>10</v>
      </c>
      <c r="I93" s="8">
        <f t="shared" si="1"/>
        <v>252.5</v>
      </c>
      <c r="J93" s="22">
        <v>173.7</v>
      </c>
      <c r="K93" s="22">
        <v>78.8</v>
      </c>
      <c r="L93" s="5" t="s">
        <v>253</v>
      </c>
      <c r="M93" s="59"/>
    </row>
    <row r="94" spans="1:13" ht="12" customHeight="1">
      <c r="A94" s="7">
        <v>87</v>
      </c>
      <c r="B94" s="7" t="s">
        <v>134</v>
      </c>
      <c r="C94" s="7" t="s">
        <v>51</v>
      </c>
      <c r="D94" s="7">
        <v>3</v>
      </c>
      <c r="E94" s="7">
        <v>5</v>
      </c>
      <c r="F94" s="7">
        <v>50</v>
      </c>
      <c r="G94" s="7">
        <v>100</v>
      </c>
      <c r="H94" s="7">
        <v>104</v>
      </c>
      <c r="I94" s="8">
        <f t="shared" si="1"/>
        <v>2369.7000000000003</v>
      </c>
      <c r="J94" s="22">
        <v>2165.4</v>
      </c>
      <c r="K94" s="22">
        <v>204.3</v>
      </c>
      <c r="L94" s="5" t="s">
        <v>253</v>
      </c>
      <c r="M94" s="59"/>
    </row>
    <row r="95" spans="1:13" ht="12" customHeight="1">
      <c r="A95" s="7">
        <v>88</v>
      </c>
      <c r="B95" s="7" t="s">
        <v>280</v>
      </c>
      <c r="C95" s="7">
        <v>2014</v>
      </c>
      <c r="D95" s="7">
        <v>3</v>
      </c>
      <c r="E95" s="7">
        <v>1</v>
      </c>
      <c r="F95" s="7">
        <v>26</v>
      </c>
      <c r="G95" s="7">
        <v>15</v>
      </c>
      <c r="H95" s="7">
        <v>29</v>
      </c>
      <c r="I95" s="8">
        <f t="shared" si="1"/>
        <v>1029.9</v>
      </c>
      <c r="J95" s="22">
        <v>1029.9</v>
      </c>
      <c r="K95" s="22">
        <v>0</v>
      </c>
      <c r="L95" s="5"/>
      <c r="M95" s="59"/>
    </row>
    <row r="96" spans="1:13" ht="12" customHeight="1">
      <c r="A96" s="7">
        <v>89</v>
      </c>
      <c r="B96" s="7" t="s">
        <v>271</v>
      </c>
      <c r="C96" s="7">
        <v>2013</v>
      </c>
      <c r="D96" s="7">
        <v>3</v>
      </c>
      <c r="E96" s="7"/>
      <c r="F96" s="7">
        <v>22</v>
      </c>
      <c r="G96" s="7"/>
      <c r="H96" s="7">
        <v>39</v>
      </c>
      <c r="I96" s="8">
        <f t="shared" si="1"/>
        <v>827.4</v>
      </c>
      <c r="J96" s="22">
        <v>827.4</v>
      </c>
      <c r="K96" s="22">
        <v>0</v>
      </c>
      <c r="L96" s="5" t="s">
        <v>253</v>
      </c>
      <c r="M96" s="59"/>
    </row>
    <row r="97" spans="1:13" ht="12" customHeight="1">
      <c r="A97" s="7">
        <v>90</v>
      </c>
      <c r="B97" s="7" t="s">
        <v>272</v>
      </c>
      <c r="C97" s="7">
        <v>2013</v>
      </c>
      <c r="D97" s="7">
        <v>3</v>
      </c>
      <c r="E97" s="7"/>
      <c r="F97" s="7">
        <v>20</v>
      </c>
      <c r="G97" s="7"/>
      <c r="H97" s="7">
        <v>30</v>
      </c>
      <c r="I97" s="8">
        <f t="shared" si="1"/>
        <v>751.9</v>
      </c>
      <c r="J97" s="22">
        <v>751.9</v>
      </c>
      <c r="K97" s="22">
        <v>0</v>
      </c>
      <c r="L97" s="5" t="s">
        <v>253</v>
      </c>
      <c r="M97" s="59"/>
    </row>
    <row r="98" spans="1:13" ht="12" customHeight="1">
      <c r="A98" s="7">
        <v>91</v>
      </c>
      <c r="B98" s="7" t="s">
        <v>135</v>
      </c>
      <c r="C98" s="7">
        <v>1994</v>
      </c>
      <c r="D98" s="7">
        <v>3</v>
      </c>
      <c r="E98" s="7">
        <v>3</v>
      </c>
      <c r="F98" s="7">
        <v>27</v>
      </c>
      <c r="G98" s="7">
        <v>54</v>
      </c>
      <c r="H98" s="7">
        <v>52</v>
      </c>
      <c r="I98" s="8">
        <f t="shared" si="1"/>
        <v>1438.3</v>
      </c>
      <c r="J98" s="22">
        <v>1438.3</v>
      </c>
      <c r="K98" s="22">
        <v>0</v>
      </c>
      <c r="L98" s="5" t="s">
        <v>253</v>
      </c>
      <c r="M98" s="59"/>
    </row>
    <row r="99" spans="1:13" ht="12" customHeight="1">
      <c r="A99" s="7">
        <v>92</v>
      </c>
      <c r="B99" s="7" t="s">
        <v>136</v>
      </c>
      <c r="C99" s="7">
        <v>1888</v>
      </c>
      <c r="D99" s="7">
        <v>2</v>
      </c>
      <c r="E99" s="7">
        <v>2</v>
      </c>
      <c r="F99" s="7">
        <v>8</v>
      </c>
      <c r="G99" s="7">
        <v>28</v>
      </c>
      <c r="H99" s="7">
        <v>27</v>
      </c>
      <c r="I99" s="8">
        <f t="shared" si="1"/>
        <v>480.41</v>
      </c>
      <c r="J99" s="22">
        <v>480.41</v>
      </c>
      <c r="K99" s="22">
        <v>0</v>
      </c>
      <c r="L99" s="5" t="s">
        <v>253</v>
      </c>
      <c r="M99" s="59"/>
    </row>
    <row r="100" spans="1:13" ht="12" customHeight="1">
      <c r="A100" s="7">
        <v>93</v>
      </c>
      <c r="B100" s="7" t="s">
        <v>137</v>
      </c>
      <c r="C100" s="7" t="s">
        <v>51</v>
      </c>
      <c r="D100" s="7">
        <v>2</v>
      </c>
      <c r="E100" s="7">
        <v>2</v>
      </c>
      <c r="F100" s="7">
        <v>16</v>
      </c>
      <c r="G100" s="7">
        <v>28</v>
      </c>
      <c r="H100" s="7">
        <v>40</v>
      </c>
      <c r="I100" s="8">
        <f t="shared" si="1"/>
        <v>618.71</v>
      </c>
      <c r="J100" s="22">
        <v>618.71</v>
      </c>
      <c r="K100" s="22">
        <v>0</v>
      </c>
      <c r="L100" s="5" t="s">
        <v>253</v>
      </c>
      <c r="M100" s="59"/>
    </row>
    <row r="101" spans="1:13" ht="12" customHeight="1">
      <c r="A101" s="7">
        <v>94</v>
      </c>
      <c r="B101" s="7" t="s">
        <v>138</v>
      </c>
      <c r="C101" s="7">
        <v>1973</v>
      </c>
      <c r="D101" s="7">
        <v>2</v>
      </c>
      <c r="E101" s="7">
        <v>1</v>
      </c>
      <c r="F101" s="7">
        <v>8</v>
      </c>
      <c r="G101" s="7">
        <v>14</v>
      </c>
      <c r="H101" s="7">
        <v>13</v>
      </c>
      <c r="I101" s="8">
        <f t="shared" si="1"/>
        <v>277.8</v>
      </c>
      <c r="J101" s="22">
        <v>277.8</v>
      </c>
      <c r="K101" s="22">
        <v>0</v>
      </c>
      <c r="L101" s="5" t="s">
        <v>253</v>
      </c>
      <c r="M101" s="59"/>
    </row>
    <row r="102" spans="1:13" ht="12" customHeight="1">
      <c r="A102" s="7">
        <v>95</v>
      </c>
      <c r="B102" s="7" t="s">
        <v>139</v>
      </c>
      <c r="C102" s="7">
        <v>1992</v>
      </c>
      <c r="D102" s="7">
        <v>2</v>
      </c>
      <c r="E102" s="7">
        <v>3</v>
      </c>
      <c r="F102" s="7">
        <v>18</v>
      </c>
      <c r="G102" s="7">
        <v>44</v>
      </c>
      <c r="H102" s="7">
        <v>50</v>
      </c>
      <c r="I102" s="8">
        <f t="shared" si="1"/>
        <v>981</v>
      </c>
      <c r="J102" s="22">
        <v>981</v>
      </c>
      <c r="K102" s="22">
        <v>0</v>
      </c>
      <c r="L102" s="35" t="s">
        <v>259</v>
      </c>
      <c r="M102" s="59"/>
    </row>
    <row r="103" spans="1:13" ht="12" customHeight="1">
      <c r="A103" s="7">
        <v>96</v>
      </c>
      <c r="B103" s="7" t="s">
        <v>26</v>
      </c>
      <c r="C103" s="7">
        <v>2011</v>
      </c>
      <c r="D103" s="7">
        <v>3</v>
      </c>
      <c r="E103" s="7">
        <v>1</v>
      </c>
      <c r="F103" s="7">
        <v>33</v>
      </c>
      <c r="G103" s="7"/>
      <c r="H103" s="7">
        <v>52</v>
      </c>
      <c r="I103" s="8">
        <f t="shared" si="1"/>
        <v>1237.2</v>
      </c>
      <c r="J103" s="22">
        <v>1237.2</v>
      </c>
      <c r="K103" s="22">
        <v>0</v>
      </c>
      <c r="L103" s="5" t="s">
        <v>253</v>
      </c>
      <c r="M103" s="59"/>
    </row>
    <row r="104" spans="1:13" ht="12" customHeight="1">
      <c r="A104" s="7">
        <v>97</v>
      </c>
      <c r="B104" s="7" t="s">
        <v>140</v>
      </c>
      <c r="C104" s="7">
        <v>1935</v>
      </c>
      <c r="D104" s="7">
        <v>1</v>
      </c>
      <c r="E104" s="7">
        <v>0</v>
      </c>
      <c r="F104" s="7">
        <v>4</v>
      </c>
      <c r="G104" s="7">
        <v>7</v>
      </c>
      <c r="H104" s="7">
        <v>12</v>
      </c>
      <c r="I104" s="8">
        <f t="shared" si="1"/>
        <v>166.7</v>
      </c>
      <c r="J104" s="22">
        <v>166.7</v>
      </c>
      <c r="K104" s="22">
        <v>0</v>
      </c>
      <c r="L104" s="5" t="s">
        <v>253</v>
      </c>
      <c r="M104" s="59"/>
    </row>
    <row r="105" spans="1:13" ht="12" customHeight="1">
      <c r="A105" s="7">
        <v>98</v>
      </c>
      <c r="B105" s="7" t="s">
        <v>141</v>
      </c>
      <c r="C105" s="7" t="s">
        <v>51</v>
      </c>
      <c r="D105" s="7">
        <v>2</v>
      </c>
      <c r="E105" s="7">
        <v>2</v>
      </c>
      <c r="F105" s="7">
        <v>12</v>
      </c>
      <c r="G105" s="7">
        <v>24</v>
      </c>
      <c r="H105" s="7">
        <v>29</v>
      </c>
      <c r="I105" s="8">
        <f t="shared" si="1"/>
        <v>524.5</v>
      </c>
      <c r="J105" s="22">
        <v>524.5</v>
      </c>
      <c r="K105" s="22">
        <v>0</v>
      </c>
      <c r="L105" s="5" t="s">
        <v>253</v>
      </c>
      <c r="M105" s="59"/>
    </row>
    <row r="106" spans="1:13" ht="12" customHeight="1">
      <c r="A106" s="7">
        <v>99</v>
      </c>
      <c r="B106" s="7" t="s">
        <v>142</v>
      </c>
      <c r="C106" s="7">
        <v>1965</v>
      </c>
      <c r="D106" s="7">
        <v>1</v>
      </c>
      <c r="E106" s="7">
        <v>2</v>
      </c>
      <c r="F106" s="7">
        <v>4</v>
      </c>
      <c r="G106" s="7">
        <v>8</v>
      </c>
      <c r="H106" s="7">
        <v>8</v>
      </c>
      <c r="I106" s="8">
        <f t="shared" si="1"/>
        <v>144.4</v>
      </c>
      <c r="J106" s="22">
        <v>144.4</v>
      </c>
      <c r="K106" s="22">
        <v>0</v>
      </c>
      <c r="L106" s="5" t="s">
        <v>253</v>
      </c>
      <c r="M106" s="59"/>
    </row>
    <row r="107" spans="1:13" ht="12" customHeight="1">
      <c r="A107" s="7">
        <v>100</v>
      </c>
      <c r="B107" s="7" t="s">
        <v>143</v>
      </c>
      <c r="C107" s="7">
        <v>1987</v>
      </c>
      <c r="D107" s="7">
        <v>1</v>
      </c>
      <c r="E107" s="7">
        <v>2</v>
      </c>
      <c r="F107" s="7">
        <v>2</v>
      </c>
      <c r="G107" s="7">
        <v>6</v>
      </c>
      <c r="H107" s="7">
        <v>9</v>
      </c>
      <c r="I107" s="8">
        <f t="shared" si="1"/>
        <v>136.6</v>
      </c>
      <c r="J107" s="22">
        <v>136.6</v>
      </c>
      <c r="K107" s="22">
        <v>0</v>
      </c>
      <c r="L107" s="5" t="s">
        <v>253</v>
      </c>
      <c r="M107" s="59"/>
    </row>
    <row r="108" spans="1:13" ht="12" customHeight="1">
      <c r="A108" s="7">
        <v>101</v>
      </c>
      <c r="B108" s="7" t="s">
        <v>144</v>
      </c>
      <c r="C108" s="7">
        <v>1968</v>
      </c>
      <c r="D108" s="7">
        <v>1</v>
      </c>
      <c r="E108" s="7">
        <v>4</v>
      </c>
      <c r="F108" s="7">
        <v>4</v>
      </c>
      <c r="G108" s="7">
        <v>8</v>
      </c>
      <c r="H108" s="7">
        <v>4</v>
      </c>
      <c r="I108" s="8">
        <f t="shared" si="1"/>
        <v>178.2</v>
      </c>
      <c r="J108" s="22">
        <v>178.2</v>
      </c>
      <c r="K108" s="22">
        <v>0</v>
      </c>
      <c r="L108" s="5" t="s">
        <v>253</v>
      </c>
      <c r="M108" s="59"/>
    </row>
    <row r="109" spans="1:13" ht="12" customHeight="1">
      <c r="A109" s="7">
        <v>102</v>
      </c>
      <c r="B109" s="7" t="s">
        <v>145</v>
      </c>
      <c r="C109" s="7">
        <v>1972</v>
      </c>
      <c r="D109" s="7">
        <v>1</v>
      </c>
      <c r="E109" s="7">
        <v>2</v>
      </c>
      <c r="F109" s="7">
        <v>2</v>
      </c>
      <c r="G109" s="7">
        <v>5</v>
      </c>
      <c r="H109" s="7">
        <v>8</v>
      </c>
      <c r="I109" s="8">
        <f t="shared" si="1"/>
        <v>103.5</v>
      </c>
      <c r="J109" s="22">
        <v>103.5</v>
      </c>
      <c r="K109" s="22">
        <v>0</v>
      </c>
      <c r="L109" s="5" t="s">
        <v>253</v>
      </c>
      <c r="M109" s="59"/>
    </row>
    <row r="110" spans="1:13" s="10" customFormat="1" ht="12" customHeight="1">
      <c r="A110" s="7">
        <v>103</v>
      </c>
      <c r="B110" s="7" t="s">
        <v>146</v>
      </c>
      <c r="C110" s="7">
        <v>1977</v>
      </c>
      <c r="D110" s="7">
        <v>2</v>
      </c>
      <c r="E110" s="7">
        <v>2</v>
      </c>
      <c r="F110" s="7">
        <v>16</v>
      </c>
      <c r="G110" s="7">
        <v>32</v>
      </c>
      <c r="H110" s="7">
        <v>35</v>
      </c>
      <c r="I110" s="8">
        <f t="shared" si="1"/>
        <v>772.2</v>
      </c>
      <c r="J110" s="22">
        <v>772.2</v>
      </c>
      <c r="K110" s="22">
        <v>0</v>
      </c>
      <c r="L110" s="5" t="s">
        <v>253</v>
      </c>
      <c r="M110" s="59"/>
    </row>
    <row r="111" spans="1:13" ht="12" customHeight="1">
      <c r="A111" s="7">
        <v>104</v>
      </c>
      <c r="B111" s="7" t="s">
        <v>147</v>
      </c>
      <c r="C111" s="7">
        <v>1984</v>
      </c>
      <c r="D111" s="7">
        <v>2</v>
      </c>
      <c r="E111" s="7">
        <v>3</v>
      </c>
      <c r="F111" s="7">
        <v>18</v>
      </c>
      <c r="G111" s="7">
        <v>36</v>
      </c>
      <c r="H111" s="7">
        <v>42</v>
      </c>
      <c r="I111" s="8">
        <f t="shared" si="1"/>
        <v>845.9</v>
      </c>
      <c r="J111" s="22">
        <v>845.9</v>
      </c>
      <c r="K111" s="22">
        <v>0</v>
      </c>
      <c r="L111" s="5" t="s">
        <v>253</v>
      </c>
      <c r="M111" s="59"/>
    </row>
    <row r="112" spans="1:13" ht="12" customHeight="1">
      <c r="A112" s="7">
        <v>105</v>
      </c>
      <c r="B112" s="7" t="s">
        <v>148</v>
      </c>
      <c r="C112" s="7">
        <v>1985</v>
      </c>
      <c r="D112" s="7">
        <v>2</v>
      </c>
      <c r="E112" s="7">
        <v>3</v>
      </c>
      <c r="F112" s="7">
        <v>18</v>
      </c>
      <c r="G112" s="7">
        <v>36</v>
      </c>
      <c r="H112" s="7">
        <v>45</v>
      </c>
      <c r="I112" s="8">
        <f t="shared" si="1"/>
        <v>865</v>
      </c>
      <c r="J112" s="22">
        <v>865</v>
      </c>
      <c r="K112" s="22">
        <v>0</v>
      </c>
      <c r="L112" s="5" t="s">
        <v>253</v>
      </c>
      <c r="M112" s="59"/>
    </row>
    <row r="113" spans="1:13" s="10" customFormat="1" ht="12" customHeight="1">
      <c r="A113" s="7">
        <v>106</v>
      </c>
      <c r="B113" s="7" t="s">
        <v>149</v>
      </c>
      <c r="C113" s="7">
        <v>1990</v>
      </c>
      <c r="D113" s="7">
        <v>3</v>
      </c>
      <c r="E113" s="7">
        <v>3</v>
      </c>
      <c r="F113" s="7">
        <v>27</v>
      </c>
      <c r="G113" s="7">
        <v>54</v>
      </c>
      <c r="H113" s="7">
        <v>61</v>
      </c>
      <c r="I113" s="8">
        <f t="shared" si="1"/>
        <v>1284.3</v>
      </c>
      <c r="J113" s="22">
        <v>1284.3</v>
      </c>
      <c r="K113" s="22">
        <v>0</v>
      </c>
      <c r="L113" s="5" t="s">
        <v>253</v>
      </c>
      <c r="M113" s="59"/>
    </row>
    <row r="114" spans="1:13" ht="12" customHeight="1">
      <c r="A114" s="7">
        <v>107</v>
      </c>
      <c r="B114" s="7" t="s">
        <v>150</v>
      </c>
      <c r="C114" s="7">
        <v>1995</v>
      </c>
      <c r="D114" s="7">
        <v>3</v>
      </c>
      <c r="E114" s="7">
        <v>3</v>
      </c>
      <c r="F114" s="7">
        <v>27</v>
      </c>
      <c r="G114" s="7">
        <v>54</v>
      </c>
      <c r="H114" s="7">
        <v>62</v>
      </c>
      <c r="I114" s="8">
        <f t="shared" si="1"/>
        <v>1434.3</v>
      </c>
      <c r="J114" s="22">
        <v>1434.3</v>
      </c>
      <c r="K114" s="22">
        <v>0</v>
      </c>
      <c r="L114" s="5" t="s">
        <v>253</v>
      </c>
      <c r="M114" s="59"/>
    </row>
    <row r="115" spans="1:13" ht="12" customHeight="1">
      <c r="A115" s="7">
        <v>108</v>
      </c>
      <c r="B115" s="7" t="s">
        <v>151</v>
      </c>
      <c r="C115" s="7">
        <v>1995</v>
      </c>
      <c r="D115" s="7">
        <v>3</v>
      </c>
      <c r="E115" s="7">
        <v>5</v>
      </c>
      <c r="F115" s="7">
        <v>45</v>
      </c>
      <c r="G115" s="7">
        <v>108</v>
      </c>
      <c r="H115" s="7">
        <v>145</v>
      </c>
      <c r="I115" s="8">
        <f t="shared" si="1"/>
        <v>2570.8</v>
      </c>
      <c r="J115" s="22">
        <v>2570.8</v>
      </c>
      <c r="K115" s="22">
        <v>0</v>
      </c>
      <c r="L115" s="5" t="s">
        <v>253</v>
      </c>
      <c r="M115" s="59"/>
    </row>
    <row r="116" spans="1:13" ht="12" customHeight="1">
      <c r="A116" s="7">
        <v>109</v>
      </c>
      <c r="B116" s="7" t="s">
        <v>152</v>
      </c>
      <c r="C116" s="7">
        <v>1960</v>
      </c>
      <c r="D116" s="7">
        <v>1</v>
      </c>
      <c r="E116" s="7">
        <v>4</v>
      </c>
      <c r="F116" s="7">
        <v>4</v>
      </c>
      <c r="G116" s="7">
        <v>6</v>
      </c>
      <c r="H116" s="7">
        <v>4</v>
      </c>
      <c r="I116" s="8">
        <f t="shared" si="1"/>
        <v>125.8</v>
      </c>
      <c r="J116" s="22">
        <v>125.8</v>
      </c>
      <c r="K116" s="22">
        <v>0</v>
      </c>
      <c r="L116" s="5" t="s">
        <v>253</v>
      </c>
      <c r="M116" s="59"/>
    </row>
    <row r="117" spans="1:13" ht="12" customHeight="1">
      <c r="A117" s="7">
        <v>110</v>
      </c>
      <c r="B117" s="7" t="s">
        <v>153</v>
      </c>
      <c r="C117" s="7">
        <v>1937</v>
      </c>
      <c r="D117" s="7">
        <v>2</v>
      </c>
      <c r="E117" s="7">
        <v>2</v>
      </c>
      <c r="F117" s="7">
        <v>8</v>
      </c>
      <c r="G117" s="7">
        <v>20</v>
      </c>
      <c r="H117" s="7">
        <v>23</v>
      </c>
      <c r="I117" s="8">
        <f t="shared" si="1"/>
        <v>433.5</v>
      </c>
      <c r="J117" s="22">
        <v>433.5</v>
      </c>
      <c r="K117" s="22">
        <v>0</v>
      </c>
      <c r="L117" s="5" t="s">
        <v>253</v>
      </c>
      <c r="M117" s="59"/>
    </row>
    <row r="118" spans="1:13" ht="12" customHeight="1">
      <c r="A118" s="7">
        <v>111</v>
      </c>
      <c r="B118" s="7" t="s">
        <v>154</v>
      </c>
      <c r="C118" s="7">
        <v>1980</v>
      </c>
      <c r="D118" s="7">
        <v>1</v>
      </c>
      <c r="E118" s="7">
        <v>1</v>
      </c>
      <c r="F118" s="7">
        <v>2</v>
      </c>
      <c r="G118" s="7">
        <v>6</v>
      </c>
      <c r="H118" s="7">
        <v>4</v>
      </c>
      <c r="I118" s="8">
        <f t="shared" si="1"/>
        <v>111.5</v>
      </c>
      <c r="J118" s="22">
        <v>111.5</v>
      </c>
      <c r="K118" s="22">
        <v>0</v>
      </c>
      <c r="L118" s="5" t="s">
        <v>253</v>
      </c>
      <c r="M118" s="59"/>
    </row>
    <row r="119" spans="1:13" ht="12" customHeight="1">
      <c r="A119" s="7">
        <v>112</v>
      </c>
      <c r="B119" s="7" t="s">
        <v>155</v>
      </c>
      <c r="C119" s="7">
        <v>1980</v>
      </c>
      <c r="D119" s="7">
        <v>1</v>
      </c>
      <c r="E119" s="7">
        <v>2</v>
      </c>
      <c r="F119" s="7">
        <v>2</v>
      </c>
      <c r="G119" s="7">
        <v>6</v>
      </c>
      <c r="H119" s="7">
        <v>5</v>
      </c>
      <c r="I119" s="8">
        <f t="shared" si="1"/>
        <v>131.8</v>
      </c>
      <c r="J119" s="22">
        <v>131.8</v>
      </c>
      <c r="K119" s="22">
        <v>0</v>
      </c>
      <c r="L119" s="5" t="s">
        <v>253</v>
      </c>
      <c r="M119" s="59"/>
    </row>
    <row r="120" spans="1:13" ht="12" customHeight="1">
      <c r="A120" s="7">
        <v>113</v>
      </c>
      <c r="B120" s="7" t="s">
        <v>156</v>
      </c>
      <c r="C120" s="7">
        <v>1988</v>
      </c>
      <c r="D120" s="7">
        <v>2</v>
      </c>
      <c r="E120" s="7">
        <v>0</v>
      </c>
      <c r="F120" s="7">
        <v>6</v>
      </c>
      <c r="G120" s="7">
        <v>14</v>
      </c>
      <c r="H120" s="7">
        <v>14</v>
      </c>
      <c r="I120" s="8">
        <f t="shared" si="1"/>
        <v>349.3</v>
      </c>
      <c r="J120" s="22">
        <v>349.3</v>
      </c>
      <c r="K120" s="22">
        <v>0</v>
      </c>
      <c r="L120" s="5" t="s">
        <v>253</v>
      </c>
      <c r="M120" s="59"/>
    </row>
    <row r="121" spans="1:13" ht="12" customHeight="1">
      <c r="A121" s="7">
        <v>114</v>
      </c>
      <c r="B121" s="7" t="s">
        <v>266</v>
      </c>
      <c r="C121" s="7">
        <v>2012</v>
      </c>
      <c r="D121" s="7">
        <v>2</v>
      </c>
      <c r="E121" s="7"/>
      <c r="F121" s="7">
        <v>4</v>
      </c>
      <c r="G121" s="7"/>
      <c r="H121" s="7">
        <v>4</v>
      </c>
      <c r="I121" s="8">
        <f t="shared" si="1"/>
        <v>363.8</v>
      </c>
      <c r="J121" s="22">
        <v>363.8</v>
      </c>
      <c r="K121" s="22">
        <v>0</v>
      </c>
      <c r="L121" s="5" t="s">
        <v>253</v>
      </c>
      <c r="M121" s="59"/>
    </row>
    <row r="122" spans="1:13" ht="12" customHeight="1">
      <c r="A122" s="7">
        <v>115</v>
      </c>
      <c r="B122" s="7" t="s">
        <v>157</v>
      </c>
      <c r="C122" s="7">
        <v>1966</v>
      </c>
      <c r="D122" s="7">
        <v>2</v>
      </c>
      <c r="E122" s="7">
        <v>2</v>
      </c>
      <c r="F122" s="7">
        <v>16</v>
      </c>
      <c r="G122" s="7">
        <v>25</v>
      </c>
      <c r="H122" s="7">
        <v>28</v>
      </c>
      <c r="I122" s="8">
        <f t="shared" si="1"/>
        <v>528.6</v>
      </c>
      <c r="J122" s="22">
        <v>528.6</v>
      </c>
      <c r="K122" s="22">
        <v>0</v>
      </c>
      <c r="L122" s="5" t="s">
        <v>253</v>
      </c>
      <c r="M122" s="59"/>
    </row>
    <row r="123" spans="1:13" ht="12" customHeight="1">
      <c r="A123" s="7">
        <v>116</v>
      </c>
      <c r="B123" s="7" t="s">
        <v>158</v>
      </c>
      <c r="C123" s="7">
        <v>1966</v>
      </c>
      <c r="D123" s="7">
        <v>2</v>
      </c>
      <c r="E123" s="7">
        <v>2</v>
      </c>
      <c r="F123" s="7">
        <v>16</v>
      </c>
      <c r="G123" s="7">
        <v>22</v>
      </c>
      <c r="H123" s="7">
        <v>25</v>
      </c>
      <c r="I123" s="8">
        <f t="shared" si="1"/>
        <v>521.6</v>
      </c>
      <c r="J123" s="22">
        <v>521.6</v>
      </c>
      <c r="K123" s="22">
        <v>0</v>
      </c>
      <c r="L123" s="5" t="s">
        <v>253</v>
      </c>
      <c r="M123" s="59"/>
    </row>
    <row r="124" spans="1:13" ht="12" customHeight="1">
      <c r="A124" s="7">
        <v>117</v>
      </c>
      <c r="B124" s="7" t="s">
        <v>159</v>
      </c>
      <c r="C124" s="7">
        <v>1968</v>
      </c>
      <c r="D124" s="7">
        <v>2</v>
      </c>
      <c r="E124" s="7">
        <v>1</v>
      </c>
      <c r="F124" s="7">
        <v>8</v>
      </c>
      <c r="G124" s="7">
        <v>16</v>
      </c>
      <c r="H124" s="7">
        <v>27</v>
      </c>
      <c r="I124" s="8">
        <f t="shared" si="1"/>
        <v>343.7</v>
      </c>
      <c r="J124" s="22">
        <v>343.7</v>
      </c>
      <c r="K124" s="22">
        <v>0</v>
      </c>
      <c r="L124" s="5" t="s">
        <v>253</v>
      </c>
      <c r="M124" s="59"/>
    </row>
    <row r="125" spans="1:13" ht="12" customHeight="1">
      <c r="A125" s="7">
        <v>118</v>
      </c>
      <c r="B125" s="7" t="s">
        <v>160</v>
      </c>
      <c r="C125" s="7">
        <v>1973</v>
      </c>
      <c r="D125" s="7">
        <v>2</v>
      </c>
      <c r="E125" s="7">
        <v>2</v>
      </c>
      <c r="F125" s="7">
        <v>12</v>
      </c>
      <c r="G125" s="7">
        <v>24</v>
      </c>
      <c r="H125" s="7">
        <v>29</v>
      </c>
      <c r="I125" s="8">
        <f t="shared" si="1"/>
        <v>449</v>
      </c>
      <c r="J125" s="22">
        <v>449</v>
      </c>
      <c r="K125" s="22">
        <v>0</v>
      </c>
      <c r="L125" s="5" t="s">
        <v>253</v>
      </c>
      <c r="M125" s="59"/>
    </row>
    <row r="126" spans="1:13" ht="12" customHeight="1">
      <c r="A126" s="7">
        <v>119</v>
      </c>
      <c r="B126" s="7" t="s">
        <v>161</v>
      </c>
      <c r="C126" s="7">
        <v>1972</v>
      </c>
      <c r="D126" s="7">
        <v>1</v>
      </c>
      <c r="E126" s="7">
        <v>0</v>
      </c>
      <c r="F126" s="7">
        <v>2</v>
      </c>
      <c r="G126" s="7">
        <v>4</v>
      </c>
      <c r="H126" s="7">
        <v>8</v>
      </c>
      <c r="I126" s="8">
        <f t="shared" si="1"/>
        <v>101.6</v>
      </c>
      <c r="J126" s="22">
        <v>101.6</v>
      </c>
      <c r="K126" s="22">
        <v>0</v>
      </c>
      <c r="L126" s="5" t="s">
        <v>253</v>
      </c>
      <c r="M126" s="59"/>
    </row>
    <row r="127" spans="1:13" ht="12" customHeight="1">
      <c r="A127" s="7">
        <v>120</v>
      </c>
      <c r="B127" s="7" t="s">
        <v>162</v>
      </c>
      <c r="C127" s="7">
        <v>1972</v>
      </c>
      <c r="D127" s="7">
        <v>1</v>
      </c>
      <c r="E127" s="7">
        <v>0</v>
      </c>
      <c r="F127" s="7">
        <v>2</v>
      </c>
      <c r="G127" s="7">
        <v>5</v>
      </c>
      <c r="H127" s="7">
        <v>8</v>
      </c>
      <c r="I127" s="8">
        <f t="shared" si="1"/>
        <v>115.4</v>
      </c>
      <c r="J127" s="22">
        <v>115.4</v>
      </c>
      <c r="K127" s="22">
        <v>0</v>
      </c>
      <c r="L127" s="5" t="s">
        <v>253</v>
      </c>
      <c r="M127" s="59"/>
    </row>
    <row r="128" spans="1:13" ht="12" customHeight="1">
      <c r="A128" s="7">
        <v>121</v>
      </c>
      <c r="B128" s="7" t="s">
        <v>163</v>
      </c>
      <c r="C128" s="7">
        <v>1972</v>
      </c>
      <c r="D128" s="7">
        <v>1</v>
      </c>
      <c r="E128" s="7">
        <v>0</v>
      </c>
      <c r="F128" s="7">
        <v>2</v>
      </c>
      <c r="G128" s="7">
        <v>4</v>
      </c>
      <c r="H128" s="7">
        <v>9</v>
      </c>
      <c r="I128" s="8">
        <f t="shared" si="1"/>
        <v>78.1</v>
      </c>
      <c r="J128" s="22">
        <v>78.1</v>
      </c>
      <c r="K128" s="22">
        <v>0</v>
      </c>
      <c r="L128" s="5" t="s">
        <v>253</v>
      </c>
      <c r="M128" s="59"/>
    </row>
    <row r="129" spans="1:13" ht="12" customHeight="1">
      <c r="A129" s="7">
        <v>122</v>
      </c>
      <c r="B129" s="7" t="s">
        <v>164</v>
      </c>
      <c r="C129" s="7">
        <v>1972</v>
      </c>
      <c r="D129" s="7">
        <v>1</v>
      </c>
      <c r="E129" s="7">
        <v>0</v>
      </c>
      <c r="F129" s="7">
        <v>2</v>
      </c>
      <c r="G129" s="7">
        <v>4</v>
      </c>
      <c r="H129" s="7">
        <v>5</v>
      </c>
      <c r="I129" s="8">
        <f t="shared" si="1"/>
        <v>78.8</v>
      </c>
      <c r="J129" s="22">
        <v>78.8</v>
      </c>
      <c r="K129" s="22">
        <v>0</v>
      </c>
      <c r="L129" s="5" t="s">
        <v>253</v>
      </c>
      <c r="M129" s="59"/>
    </row>
    <row r="130" spans="1:13" ht="12" customHeight="1">
      <c r="A130" s="7">
        <v>123</v>
      </c>
      <c r="B130" s="7" t="s">
        <v>165</v>
      </c>
      <c r="C130" s="7">
        <v>1972</v>
      </c>
      <c r="D130" s="7">
        <v>1</v>
      </c>
      <c r="E130" s="7">
        <v>1</v>
      </c>
      <c r="F130" s="7">
        <v>1</v>
      </c>
      <c r="G130" s="7">
        <v>2</v>
      </c>
      <c r="H130" s="7">
        <v>8</v>
      </c>
      <c r="I130" s="8">
        <f t="shared" si="1"/>
        <v>79.3</v>
      </c>
      <c r="J130" s="22">
        <v>79.3</v>
      </c>
      <c r="K130" s="22">
        <v>0</v>
      </c>
      <c r="L130" s="5" t="s">
        <v>253</v>
      </c>
      <c r="M130" s="59"/>
    </row>
    <row r="131" spans="1:13" ht="12" customHeight="1">
      <c r="A131" s="7">
        <v>124</v>
      </c>
      <c r="B131" s="7" t="s">
        <v>166</v>
      </c>
      <c r="C131" s="7">
        <v>1975</v>
      </c>
      <c r="D131" s="7">
        <v>1</v>
      </c>
      <c r="E131" s="7">
        <v>0</v>
      </c>
      <c r="F131" s="7">
        <v>2</v>
      </c>
      <c r="G131" s="7">
        <v>4</v>
      </c>
      <c r="H131" s="7">
        <v>5</v>
      </c>
      <c r="I131" s="8">
        <f t="shared" si="1"/>
        <v>78</v>
      </c>
      <c r="J131" s="22">
        <v>78</v>
      </c>
      <c r="K131" s="22">
        <v>0</v>
      </c>
      <c r="L131" s="5" t="s">
        <v>253</v>
      </c>
      <c r="M131" s="59"/>
    </row>
    <row r="132" spans="1:13" ht="12" customHeight="1">
      <c r="A132" s="7">
        <v>125</v>
      </c>
      <c r="B132" s="7" t="s">
        <v>167</v>
      </c>
      <c r="C132" s="7">
        <v>1973</v>
      </c>
      <c r="D132" s="7">
        <v>1</v>
      </c>
      <c r="E132" s="7">
        <v>0</v>
      </c>
      <c r="F132" s="7">
        <v>2</v>
      </c>
      <c r="G132" s="7">
        <v>4</v>
      </c>
      <c r="H132" s="7">
        <v>4</v>
      </c>
      <c r="I132" s="8">
        <f t="shared" si="1"/>
        <v>78.3</v>
      </c>
      <c r="J132" s="22">
        <v>78.3</v>
      </c>
      <c r="K132" s="22">
        <v>0</v>
      </c>
      <c r="L132" s="5" t="s">
        <v>253</v>
      </c>
      <c r="M132" s="59"/>
    </row>
    <row r="133" spans="1:13" ht="12" customHeight="1">
      <c r="A133" s="7">
        <v>126</v>
      </c>
      <c r="B133" s="7" t="s">
        <v>168</v>
      </c>
      <c r="C133" s="7">
        <v>1975</v>
      </c>
      <c r="D133" s="7">
        <v>1</v>
      </c>
      <c r="E133" s="7">
        <v>0</v>
      </c>
      <c r="F133" s="7">
        <v>2</v>
      </c>
      <c r="G133" s="7">
        <v>4</v>
      </c>
      <c r="H133" s="7">
        <v>5</v>
      </c>
      <c r="I133" s="8">
        <f t="shared" si="1"/>
        <v>95.4</v>
      </c>
      <c r="J133" s="22">
        <v>95.4</v>
      </c>
      <c r="K133" s="22">
        <v>0</v>
      </c>
      <c r="L133" s="5" t="s">
        <v>253</v>
      </c>
      <c r="M133" s="59"/>
    </row>
    <row r="134" spans="1:13" ht="12" customHeight="1">
      <c r="A134" s="5">
        <v>127</v>
      </c>
      <c r="B134" s="7" t="s">
        <v>169</v>
      </c>
      <c r="C134" s="7">
        <v>1973</v>
      </c>
      <c r="D134" s="7">
        <v>1</v>
      </c>
      <c r="E134" s="7">
        <v>0</v>
      </c>
      <c r="F134" s="7">
        <v>2</v>
      </c>
      <c r="G134" s="7">
        <v>4</v>
      </c>
      <c r="H134" s="7">
        <v>5</v>
      </c>
      <c r="I134" s="8">
        <f t="shared" si="1"/>
        <v>79.4</v>
      </c>
      <c r="J134" s="22">
        <v>79.4</v>
      </c>
      <c r="K134" s="22">
        <v>0</v>
      </c>
      <c r="L134" s="5" t="s">
        <v>253</v>
      </c>
      <c r="M134" s="59"/>
    </row>
    <row r="135" spans="1:13" ht="12" customHeight="1">
      <c r="A135" s="7">
        <v>128</v>
      </c>
      <c r="B135" s="7" t="s">
        <v>170</v>
      </c>
      <c r="C135" s="7">
        <v>1975</v>
      </c>
      <c r="D135" s="7">
        <v>1</v>
      </c>
      <c r="E135" s="7">
        <v>0</v>
      </c>
      <c r="F135" s="7">
        <v>2</v>
      </c>
      <c r="G135" s="7">
        <v>4</v>
      </c>
      <c r="H135" s="7">
        <v>7</v>
      </c>
      <c r="I135" s="8">
        <f t="shared" si="1"/>
        <v>97.8</v>
      </c>
      <c r="J135" s="22">
        <v>97.8</v>
      </c>
      <c r="K135" s="22">
        <v>0</v>
      </c>
      <c r="L135" s="5" t="s">
        <v>253</v>
      </c>
      <c r="M135" s="59"/>
    </row>
    <row r="136" spans="1:13" ht="12" customHeight="1">
      <c r="A136" s="5">
        <v>129</v>
      </c>
      <c r="B136" s="7" t="s">
        <v>171</v>
      </c>
      <c r="C136" s="7">
        <v>1975</v>
      </c>
      <c r="D136" s="7">
        <v>1</v>
      </c>
      <c r="E136" s="7">
        <v>0</v>
      </c>
      <c r="F136" s="7">
        <v>2</v>
      </c>
      <c r="G136" s="7">
        <v>4</v>
      </c>
      <c r="H136" s="7">
        <v>3</v>
      </c>
      <c r="I136" s="8">
        <f t="shared" si="1"/>
        <v>78.6</v>
      </c>
      <c r="J136" s="22">
        <v>78.6</v>
      </c>
      <c r="K136" s="22">
        <v>0</v>
      </c>
      <c r="L136" s="5" t="s">
        <v>253</v>
      </c>
      <c r="M136" s="59"/>
    </row>
    <row r="137" spans="1:13" ht="12" customHeight="1">
      <c r="A137" s="7">
        <v>130</v>
      </c>
      <c r="B137" s="7" t="s">
        <v>219</v>
      </c>
      <c r="C137" s="7">
        <v>1976</v>
      </c>
      <c r="D137" s="7">
        <v>2</v>
      </c>
      <c r="E137" s="7">
        <v>1</v>
      </c>
      <c r="F137" s="7">
        <v>8</v>
      </c>
      <c r="G137" s="7">
        <v>18</v>
      </c>
      <c r="H137" s="7">
        <v>19</v>
      </c>
      <c r="I137" s="8">
        <f aca="true" t="shared" si="2" ref="I137:I197">SUM(J137:K137)</f>
        <v>347.2</v>
      </c>
      <c r="J137" s="22">
        <v>347.2</v>
      </c>
      <c r="K137" s="22">
        <v>0</v>
      </c>
      <c r="L137" s="5" t="s">
        <v>253</v>
      </c>
      <c r="M137" s="59"/>
    </row>
    <row r="138" spans="1:13" ht="12" customHeight="1">
      <c r="A138" s="7">
        <v>131</v>
      </c>
      <c r="B138" s="7" t="s">
        <v>220</v>
      </c>
      <c r="C138" s="7">
        <v>1975</v>
      </c>
      <c r="D138" s="7">
        <v>1</v>
      </c>
      <c r="E138" s="7">
        <v>1</v>
      </c>
      <c r="F138" s="7">
        <v>2</v>
      </c>
      <c r="G138" s="7">
        <v>5</v>
      </c>
      <c r="H138" s="7">
        <v>5</v>
      </c>
      <c r="I138" s="8">
        <f t="shared" si="2"/>
        <v>94.1</v>
      </c>
      <c r="J138" s="22">
        <v>94.1</v>
      </c>
      <c r="K138" s="22">
        <v>0</v>
      </c>
      <c r="L138" s="5" t="s">
        <v>253</v>
      </c>
      <c r="M138" s="59"/>
    </row>
    <row r="139" spans="1:13" ht="12" customHeight="1">
      <c r="A139" s="7">
        <v>132</v>
      </c>
      <c r="B139" s="7" t="s">
        <v>172</v>
      </c>
      <c r="C139" s="7">
        <v>1975</v>
      </c>
      <c r="D139" s="7">
        <v>1</v>
      </c>
      <c r="E139" s="7">
        <v>0</v>
      </c>
      <c r="F139" s="7">
        <v>2</v>
      </c>
      <c r="G139" s="7">
        <v>4</v>
      </c>
      <c r="H139" s="7">
        <v>4</v>
      </c>
      <c r="I139" s="8">
        <f t="shared" si="2"/>
        <v>77.5</v>
      </c>
      <c r="J139" s="22">
        <v>77.5</v>
      </c>
      <c r="K139" s="22">
        <v>0</v>
      </c>
      <c r="L139" s="5" t="s">
        <v>253</v>
      </c>
      <c r="M139" s="59"/>
    </row>
    <row r="140" spans="1:13" ht="12" customHeight="1">
      <c r="A140" s="7">
        <v>133</v>
      </c>
      <c r="B140" s="7" t="s">
        <v>173</v>
      </c>
      <c r="C140" s="7">
        <v>1975</v>
      </c>
      <c r="D140" s="7">
        <v>1</v>
      </c>
      <c r="E140" s="7">
        <v>0</v>
      </c>
      <c r="F140" s="7">
        <v>2</v>
      </c>
      <c r="G140" s="7">
        <v>4</v>
      </c>
      <c r="H140" s="7">
        <v>5</v>
      </c>
      <c r="I140" s="8">
        <f t="shared" si="2"/>
        <v>78.9</v>
      </c>
      <c r="J140" s="22">
        <v>78.9</v>
      </c>
      <c r="K140" s="22">
        <v>0</v>
      </c>
      <c r="L140" s="5" t="s">
        <v>253</v>
      </c>
      <c r="M140" s="59"/>
    </row>
    <row r="141" spans="1:13" ht="12" customHeight="1">
      <c r="A141" s="5">
        <v>134</v>
      </c>
      <c r="B141" s="7" t="s">
        <v>174</v>
      </c>
      <c r="C141" s="7">
        <v>1975</v>
      </c>
      <c r="D141" s="7">
        <v>1</v>
      </c>
      <c r="E141" s="7">
        <v>2</v>
      </c>
      <c r="F141" s="7">
        <v>2</v>
      </c>
      <c r="G141" s="7">
        <v>5</v>
      </c>
      <c r="H141" s="7">
        <v>7</v>
      </c>
      <c r="I141" s="8">
        <f t="shared" si="2"/>
        <v>92.8</v>
      </c>
      <c r="J141" s="22">
        <v>92.8</v>
      </c>
      <c r="K141" s="22">
        <v>0</v>
      </c>
      <c r="L141" s="5" t="s">
        <v>253</v>
      </c>
      <c r="M141" s="59"/>
    </row>
    <row r="142" spans="1:13" ht="12" customHeight="1">
      <c r="A142" s="5">
        <v>135</v>
      </c>
      <c r="B142" s="7" t="s">
        <v>175</v>
      </c>
      <c r="C142" s="7">
        <v>1975</v>
      </c>
      <c r="D142" s="7">
        <v>1</v>
      </c>
      <c r="E142" s="7">
        <v>0</v>
      </c>
      <c r="F142" s="7">
        <v>2</v>
      </c>
      <c r="G142" s="7">
        <v>4</v>
      </c>
      <c r="H142" s="7">
        <v>7</v>
      </c>
      <c r="I142" s="8">
        <f t="shared" si="2"/>
        <v>93.5</v>
      </c>
      <c r="J142" s="22">
        <v>93.5</v>
      </c>
      <c r="K142" s="22">
        <v>0</v>
      </c>
      <c r="L142" s="5" t="s">
        <v>253</v>
      </c>
      <c r="M142" s="59"/>
    </row>
    <row r="143" spans="1:13" ht="12" customHeight="1">
      <c r="A143" s="5">
        <v>136</v>
      </c>
      <c r="B143" s="7" t="s">
        <v>177</v>
      </c>
      <c r="C143" s="7"/>
      <c r="D143" s="7">
        <v>2</v>
      </c>
      <c r="E143" s="7"/>
      <c r="F143" s="7">
        <v>10</v>
      </c>
      <c r="G143" s="7"/>
      <c r="H143" s="7">
        <v>19</v>
      </c>
      <c r="I143" s="8">
        <f t="shared" si="2"/>
        <v>695.8</v>
      </c>
      <c r="J143" s="22">
        <v>367.2</v>
      </c>
      <c r="K143" s="22">
        <v>328.6</v>
      </c>
      <c r="L143" s="35" t="s">
        <v>261</v>
      </c>
      <c r="M143" s="59"/>
    </row>
    <row r="144" spans="1:13" ht="12" customHeight="1">
      <c r="A144" s="5">
        <v>137</v>
      </c>
      <c r="B144" s="7" t="s">
        <v>176</v>
      </c>
      <c r="C144" s="7">
        <v>1928</v>
      </c>
      <c r="D144" s="7">
        <v>2</v>
      </c>
      <c r="E144" s="7">
        <v>1</v>
      </c>
      <c r="F144" s="7">
        <v>4</v>
      </c>
      <c r="G144" s="7">
        <v>12</v>
      </c>
      <c r="H144" s="7">
        <v>14</v>
      </c>
      <c r="I144" s="8">
        <f t="shared" si="2"/>
        <v>295.71</v>
      </c>
      <c r="J144" s="22">
        <v>295.71</v>
      </c>
      <c r="K144" s="22">
        <v>0</v>
      </c>
      <c r="L144" s="5" t="s">
        <v>253</v>
      </c>
      <c r="M144" s="59"/>
    </row>
    <row r="145" spans="1:13" ht="12" customHeight="1">
      <c r="A145" s="5">
        <v>138</v>
      </c>
      <c r="B145" s="7" t="s">
        <v>178</v>
      </c>
      <c r="C145" s="7"/>
      <c r="D145" s="7"/>
      <c r="E145" s="7"/>
      <c r="F145" s="7">
        <v>12</v>
      </c>
      <c r="G145" s="7"/>
      <c r="H145" s="7">
        <v>19</v>
      </c>
      <c r="I145" s="8">
        <f t="shared" si="2"/>
        <v>405.4</v>
      </c>
      <c r="J145" s="22">
        <v>405.4</v>
      </c>
      <c r="K145" s="22">
        <v>0</v>
      </c>
      <c r="L145" s="5" t="s">
        <v>253</v>
      </c>
      <c r="M145" s="59"/>
    </row>
    <row r="146" spans="1:13" ht="12" customHeight="1">
      <c r="A146" s="7">
        <v>139</v>
      </c>
      <c r="B146" s="7" t="s">
        <v>267</v>
      </c>
      <c r="C146" s="7"/>
      <c r="D146" s="7"/>
      <c r="E146" s="7"/>
      <c r="F146" s="7">
        <v>12</v>
      </c>
      <c r="G146" s="7"/>
      <c r="H146" s="7">
        <v>28</v>
      </c>
      <c r="I146" s="8">
        <f t="shared" si="2"/>
        <v>374.1</v>
      </c>
      <c r="J146" s="22">
        <v>374.1</v>
      </c>
      <c r="K146" s="22">
        <v>0</v>
      </c>
      <c r="L146" s="5" t="s">
        <v>253</v>
      </c>
      <c r="M146" s="59"/>
    </row>
    <row r="147" spans="1:13" ht="12" customHeight="1">
      <c r="A147" s="7">
        <v>140</v>
      </c>
      <c r="B147" s="7" t="s">
        <v>179</v>
      </c>
      <c r="C147" s="7">
        <v>1986</v>
      </c>
      <c r="D147" s="7">
        <v>2</v>
      </c>
      <c r="E147" s="7">
        <v>2</v>
      </c>
      <c r="F147" s="7">
        <v>14</v>
      </c>
      <c r="G147" s="7">
        <v>26</v>
      </c>
      <c r="H147" s="7">
        <v>34</v>
      </c>
      <c r="I147" s="8">
        <f t="shared" si="2"/>
        <v>640.3</v>
      </c>
      <c r="J147" s="22">
        <v>640.3</v>
      </c>
      <c r="K147" s="22">
        <v>0</v>
      </c>
      <c r="L147" s="5" t="s">
        <v>253</v>
      </c>
      <c r="M147" s="59"/>
    </row>
    <row r="148" spans="1:13" ht="12" customHeight="1">
      <c r="A148" s="7">
        <v>141</v>
      </c>
      <c r="B148" s="7" t="s">
        <v>180</v>
      </c>
      <c r="C148" s="7"/>
      <c r="D148" s="7"/>
      <c r="E148" s="7"/>
      <c r="F148" s="7">
        <v>12</v>
      </c>
      <c r="G148" s="7"/>
      <c r="H148" s="7">
        <v>22</v>
      </c>
      <c r="I148" s="8">
        <f t="shared" si="2"/>
        <v>311.7</v>
      </c>
      <c r="J148" s="22">
        <v>311.7</v>
      </c>
      <c r="K148" s="22">
        <v>0</v>
      </c>
      <c r="L148" s="5" t="s">
        <v>253</v>
      </c>
      <c r="M148" s="59"/>
    </row>
    <row r="149" spans="1:13" ht="12" customHeight="1">
      <c r="A149" s="7">
        <v>142</v>
      </c>
      <c r="B149" s="7" t="s">
        <v>181</v>
      </c>
      <c r="C149" s="7"/>
      <c r="D149" s="7"/>
      <c r="E149" s="7"/>
      <c r="F149" s="7">
        <v>20</v>
      </c>
      <c r="G149" s="7"/>
      <c r="H149" s="7">
        <v>23</v>
      </c>
      <c r="I149" s="8">
        <f t="shared" si="2"/>
        <v>795.71</v>
      </c>
      <c r="J149" s="22">
        <v>795.71</v>
      </c>
      <c r="K149" s="22">
        <v>0</v>
      </c>
      <c r="L149" s="5" t="s">
        <v>253</v>
      </c>
      <c r="M149" s="59"/>
    </row>
    <row r="150" spans="1:13" ht="12" customHeight="1">
      <c r="A150" s="7">
        <v>143</v>
      </c>
      <c r="B150" s="7" t="s">
        <v>182</v>
      </c>
      <c r="C150" s="7">
        <v>1907</v>
      </c>
      <c r="D150" s="7">
        <v>2</v>
      </c>
      <c r="E150" s="7">
        <v>7</v>
      </c>
      <c r="F150" s="7">
        <v>48</v>
      </c>
      <c r="G150" s="7">
        <v>69</v>
      </c>
      <c r="H150" s="7">
        <v>87</v>
      </c>
      <c r="I150" s="8">
        <f t="shared" si="2"/>
        <v>2310.9</v>
      </c>
      <c r="J150" s="22">
        <v>1984.2</v>
      </c>
      <c r="K150" s="22">
        <v>326.7</v>
      </c>
      <c r="L150" s="5" t="s">
        <v>253</v>
      </c>
      <c r="M150" s="59"/>
    </row>
    <row r="151" spans="1:13" ht="12" customHeight="1">
      <c r="A151" s="7">
        <v>144</v>
      </c>
      <c r="B151" s="7" t="s">
        <v>285</v>
      </c>
      <c r="C151" s="7">
        <v>1990</v>
      </c>
      <c r="D151" s="7">
        <v>5</v>
      </c>
      <c r="E151" s="7">
        <v>3</v>
      </c>
      <c r="F151" s="7">
        <v>90</v>
      </c>
      <c r="G151" s="7">
        <v>87</v>
      </c>
      <c r="H151" s="7">
        <v>176</v>
      </c>
      <c r="I151" s="8">
        <f t="shared" si="2"/>
        <v>4114.1</v>
      </c>
      <c r="J151" s="22">
        <v>4114.1</v>
      </c>
      <c r="K151" s="22">
        <v>0</v>
      </c>
      <c r="L151" s="5" t="s">
        <v>253</v>
      </c>
      <c r="M151" s="59"/>
    </row>
    <row r="152" spans="1:13" ht="12" customHeight="1">
      <c r="A152" s="7">
        <v>145</v>
      </c>
      <c r="B152" s="7" t="s">
        <v>183</v>
      </c>
      <c r="C152" s="7">
        <v>1927</v>
      </c>
      <c r="D152" s="7">
        <v>1</v>
      </c>
      <c r="E152" s="7">
        <v>0</v>
      </c>
      <c r="F152" s="7">
        <v>3</v>
      </c>
      <c r="G152" s="7">
        <v>7</v>
      </c>
      <c r="H152" s="7">
        <v>6</v>
      </c>
      <c r="I152" s="8">
        <f t="shared" si="2"/>
        <v>113.8</v>
      </c>
      <c r="J152" s="22">
        <v>113.8</v>
      </c>
      <c r="K152" s="22">
        <v>0</v>
      </c>
      <c r="L152" s="5" t="s">
        <v>253</v>
      </c>
      <c r="M152" s="59"/>
    </row>
    <row r="153" spans="1:13" ht="12" customHeight="1">
      <c r="A153" s="7">
        <v>146</v>
      </c>
      <c r="B153" s="7" t="s">
        <v>184</v>
      </c>
      <c r="C153" s="7">
        <v>1926</v>
      </c>
      <c r="D153" s="7">
        <v>1</v>
      </c>
      <c r="E153" s="7">
        <v>0</v>
      </c>
      <c r="F153" s="7">
        <v>3</v>
      </c>
      <c r="G153" s="7">
        <v>5</v>
      </c>
      <c r="H153" s="7">
        <v>6</v>
      </c>
      <c r="I153" s="8">
        <f t="shared" si="2"/>
        <v>202.4</v>
      </c>
      <c r="J153" s="22">
        <v>202.4</v>
      </c>
      <c r="K153" s="22">
        <v>0</v>
      </c>
      <c r="L153" s="5" t="s">
        <v>253</v>
      </c>
      <c r="M153" s="59"/>
    </row>
    <row r="154" spans="1:13" ht="12" customHeight="1">
      <c r="A154" s="7">
        <v>147</v>
      </c>
      <c r="B154" s="7" t="s">
        <v>185</v>
      </c>
      <c r="C154" s="7" t="s">
        <v>51</v>
      </c>
      <c r="D154" s="7">
        <v>2</v>
      </c>
      <c r="E154" s="7">
        <v>1</v>
      </c>
      <c r="F154" s="7">
        <v>5</v>
      </c>
      <c r="G154" s="7">
        <v>6</v>
      </c>
      <c r="H154" s="7">
        <v>6</v>
      </c>
      <c r="I154" s="8">
        <f t="shared" si="2"/>
        <v>134.7</v>
      </c>
      <c r="J154" s="22">
        <v>134.7</v>
      </c>
      <c r="K154" s="22">
        <v>0</v>
      </c>
      <c r="L154" s="5" t="s">
        <v>253</v>
      </c>
      <c r="M154" s="59"/>
    </row>
    <row r="155" spans="1:13" ht="12" customHeight="1">
      <c r="A155" s="7">
        <v>148</v>
      </c>
      <c r="B155" s="7" t="s">
        <v>186</v>
      </c>
      <c r="C155" s="7" t="s">
        <v>51</v>
      </c>
      <c r="D155" s="7">
        <v>3</v>
      </c>
      <c r="E155" s="7">
        <v>4</v>
      </c>
      <c r="F155" s="7">
        <v>38</v>
      </c>
      <c r="G155" s="7">
        <v>64</v>
      </c>
      <c r="H155" s="7">
        <v>78</v>
      </c>
      <c r="I155" s="8">
        <f t="shared" si="2"/>
        <v>1796.1</v>
      </c>
      <c r="J155" s="22">
        <v>1524.6</v>
      </c>
      <c r="K155" s="22">
        <v>271.5</v>
      </c>
      <c r="L155" s="5" t="s">
        <v>253</v>
      </c>
      <c r="M155" s="59"/>
    </row>
    <row r="156" spans="1:13" ht="12" customHeight="1">
      <c r="A156" s="7">
        <v>149</v>
      </c>
      <c r="B156" s="7" t="s">
        <v>5</v>
      </c>
      <c r="C156" s="7">
        <v>1992</v>
      </c>
      <c r="D156" s="7"/>
      <c r="E156" s="7"/>
      <c r="F156" s="7">
        <v>8</v>
      </c>
      <c r="G156" s="7"/>
      <c r="H156" s="7">
        <v>18</v>
      </c>
      <c r="I156" s="8">
        <f t="shared" si="2"/>
        <v>364</v>
      </c>
      <c r="J156" s="22">
        <v>364</v>
      </c>
      <c r="K156" s="22">
        <v>0</v>
      </c>
      <c r="L156" s="5" t="s">
        <v>253</v>
      </c>
      <c r="M156" s="59"/>
    </row>
    <row r="157" spans="1:13" ht="12" customHeight="1">
      <c r="A157" s="7">
        <v>150</v>
      </c>
      <c r="B157" s="7" t="s">
        <v>31</v>
      </c>
      <c r="C157" s="7">
        <v>1992</v>
      </c>
      <c r="D157" s="7">
        <v>3</v>
      </c>
      <c r="E157" s="7">
        <v>2</v>
      </c>
      <c r="F157" s="7">
        <v>24</v>
      </c>
      <c r="G157" s="7">
        <v>54</v>
      </c>
      <c r="H157" s="7">
        <v>67</v>
      </c>
      <c r="I157" s="8">
        <f t="shared" si="2"/>
        <v>1300.33</v>
      </c>
      <c r="J157" s="22">
        <v>1300.33</v>
      </c>
      <c r="K157" s="22">
        <v>0</v>
      </c>
      <c r="L157" s="5" t="s">
        <v>253</v>
      </c>
      <c r="M157" s="59"/>
    </row>
    <row r="158" spans="1:13" ht="12" customHeight="1">
      <c r="A158" s="7">
        <v>151</v>
      </c>
      <c r="B158" s="7" t="s">
        <v>187</v>
      </c>
      <c r="C158" s="7">
        <v>1928</v>
      </c>
      <c r="D158" s="7">
        <v>2</v>
      </c>
      <c r="E158" s="7">
        <v>2</v>
      </c>
      <c r="F158" s="7">
        <v>8</v>
      </c>
      <c r="G158" s="7">
        <v>16</v>
      </c>
      <c r="H158" s="7">
        <v>15</v>
      </c>
      <c r="I158" s="8">
        <f t="shared" si="2"/>
        <v>316.3</v>
      </c>
      <c r="J158" s="22">
        <v>316.3</v>
      </c>
      <c r="K158" s="22">
        <v>0</v>
      </c>
      <c r="L158" s="5" t="s">
        <v>253</v>
      </c>
      <c r="M158" s="59"/>
    </row>
    <row r="159" spans="1:13" ht="12" customHeight="1">
      <c r="A159" s="7">
        <v>152</v>
      </c>
      <c r="B159" s="7" t="s">
        <v>189</v>
      </c>
      <c r="C159" s="7">
        <v>1928</v>
      </c>
      <c r="D159" s="7">
        <v>2</v>
      </c>
      <c r="E159" s="7">
        <v>2</v>
      </c>
      <c r="F159" s="7">
        <v>8</v>
      </c>
      <c r="G159" s="7">
        <v>15</v>
      </c>
      <c r="H159" s="7">
        <v>19</v>
      </c>
      <c r="I159" s="8">
        <f t="shared" si="2"/>
        <v>318</v>
      </c>
      <c r="J159" s="22">
        <v>318</v>
      </c>
      <c r="K159" s="22">
        <v>0</v>
      </c>
      <c r="L159" s="5" t="s">
        <v>253</v>
      </c>
      <c r="M159" s="59"/>
    </row>
    <row r="160" spans="1:13" ht="12" customHeight="1">
      <c r="A160" s="7">
        <v>153</v>
      </c>
      <c r="B160" s="7" t="s">
        <v>190</v>
      </c>
      <c r="C160" s="7">
        <v>1928</v>
      </c>
      <c r="D160" s="7">
        <v>2</v>
      </c>
      <c r="E160" s="7">
        <v>2</v>
      </c>
      <c r="F160" s="7">
        <v>8</v>
      </c>
      <c r="G160" s="7">
        <v>16</v>
      </c>
      <c r="H160" s="7">
        <v>18</v>
      </c>
      <c r="I160" s="8">
        <f t="shared" si="2"/>
        <v>314.1</v>
      </c>
      <c r="J160" s="22">
        <v>314.1</v>
      </c>
      <c r="K160" s="22">
        <v>0</v>
      </c>
      <c r="L160" s="5" t="s">
        <v>253</v>
      </c>
      <c r="M160" s="59"/>
    </row>
    <row r="161" spans="1:13" ht="12" customHeight="1">
      <c r="A161" s="7">
        <v>154</v>
      </c>
      <c r="B161" s="7" t="s">
        <v>191</v>
      </c>
      <c r="C161" s="7">
        <v>1928</v>
      </c>
      <c r="D161" s="7">
        <v>2</v>
      </c>
      <c r="E161" s="7">
        <v>2</v>
      </c>
      <c r="F161" s="7">
        <v>8</v>
      </c>
      <c r="G161" s="7">
        <v>16</v>
      </c>
      <c r="H161" s="7">
        <v>17</v>
      </c>
      <c r="I161" s="8">
        <f t="shared" si="2"/>
        <v>317.8</v>
      </c>
      <c r="J161" s="22">
        <v>317.8</v>
      </c>
      <c r="K161" s="22">
        <v>0</v>
      </c>
      <c r="L161" s="5" t="s">
        <v>253</v>
      </c>
      <c r="M161" s="59"/>
    </row>
    <row r="162" spans="1:13" ht="12" customHeight="1">
      <c r="A162" s="7">
        <v>155</v>
      </c>
      <c r="B162" s="7" t="s">
        <v>192</v>
      </c>
      <c r="C162" s="7">
        <v>1930</v>
      </c>
      <c r="D162" s="7">
        <v>2</v>
      </c>
      <c r="E162" s="7">
        <v>2</v>
      </c>
      <c r="F162" s="12">
        <v>8</v>
      </c>
      <c r="G162" s="7">
        <v>16</v>
      </c>
      <c r="H162" s="7">
        <v>23</v>
      </c>
      <c r="I162" s="8">
        <f t="shared" si="2"/>
        <v>307.1</v>
      </c>
      <c r="J162" s="22">
        <v>307.1</v>
      </c>
      <c r="K162" s="22">
        <v>0</v>
      </c>
      <c r="L162" s="5" t="s">
        <v>253</v>
      </c>
      <c r="M162" s="59"/>
    </row>
    <row r="163" spans="1:13" ht="12" customHeight="1">
      <c r="A163" s="7">
        <v>156</v>
      </c>
      <c r="B163" s="7" t="s">
        <v>193</v>
      </c>
      <c r="C163" s="7">
        <v>1930</v>
      </c>
      <c r="D163" s="7">
        <v>2</v>
      </c>
      <c r="E163" s="7">
        <v>2</v>
      </c>
      <c r="F163" s="12">
        <v>8</v>
      </c>
      <c r="G163" s="7">
        <v>16</v>
      </c>
      <c r="H163" s="7">
        <v>21</v>
      </c>
      <c r="I163" s="8">
        <f t="shared" si="2"/>
        <v>325.9</v>
      </c>
      <c r="J163" s="22">
        <v>325.9</v>
      </c>
      <c r="K163" s="22">
        <v>0</v>
      </c>
      <c r="L163" s="5" t="s">
        <v>253</v>
      </c>
      <c r="M163" s="59"/>
    </row>
    <row r="164" spans="1:13" ht="12" customHeight="1">
      <c r="A164" s="7">
        <v>157</v>
      </c>
      <c r="B164" s="7" t="s">
        <v>194</v>
      </c>
      <c r="C164" s="7">
        <v>1930</v>
      </c>
      <c r="D164" s="7">
        <v>2</v>
      </c>
      <c r="E164" s="7">
        <v>2</v>
      </c>
      <c r="F164" s="7">
        <v>8</v>
      </c>
      <c r="G164" s="7">
        <v>16</v>
      </c>
      <c r="H164" s="7">
        <v>21</v>
      </c>
      <c r="I164" s="8">
        <f t="shared" si="2"/>
        <v>322.4</v>
      </c>
      <c r="J164" s="22">
        <v>322.4</v>
      </c>
      <c r="K164" s="22">
        <v>0</v>
      </c>
      <c r="L164" s="5" t="s">
        <v>253</v>
      </c>
      <c r="M164" s="59"/>
    </row>
    <row r="165" spans="1:13" ht="12" customHeight="1">
      <c r="A165" s="7">
        <v>158</v>
      </c>
      <c r="B165" s="7" t="s">
        <v>195</v>
      </c>
      <c r="C165" s="7">
        <v>1930</v>
      </c>
      <c r="D165" s="7">
        <v>2</v>
      </c>
      <c r="E165" s="7">
        <v>2</v>
      </c>
      <c r="F165" s="7">
        <v>8</v>
      </c>
      <c r="G165" s="7">
        <v>16</v>
      </c>
      <c r="H165" s="7">
        <v>22</v>
      </c>
      <c r="I165" s="8">
        <f t="shared" si="2"/>
        <v>328.6</v>
      </c>
      <c r="J165" s="22">
        <v>328.6</v>
      </c>
      <c r="K165" s="22">
        <v>0</v>
      </c>
      <c r="L165" s="5" t="s">
        <v>253</v>
      </c>
      <c r="M165" s="59"/>
    </row>
    <row r="166" spans="1:13" ht="12" customHeight="1">
      <c r="A166" s="7">
        <v>159</v>
      </c>
      <c r="B166" s="7" t="s">
        <v>223</v>
      </c>
      <c r="C166" s="7" t="s">
        <v>50</v>
      </c>
      <c r="D166" s="7">
        <v>3</v>
      </c>
      <c r="E166" s="7">
        <v>5</v>
      </c>
      <c r="F166" s="7">
        <v>48</v>
      </c>
      <c r="G166" s="7">
        <v>97</v>
      </c>
      <c r="H166" s="7">
        <v>100</v>
      </c>
      <c r="I166" s="8">
        <f t="shared" si="2"/>
        <v>2010.3999999999999</v>
      </c>
      <c r="J166" s="22">
        <v>1816.6</v>
      </c>
      <c r="K166" s="22">
        <v>193.8</v>
      </c>
      <c r="L166" s="5" t="s">
        <v>253</v>
      </c>
      <c r="M166" s="59"/>
    </row>
    <row r="167" spans="1:13" ht="12" customHeight="1">
      <c r="A167" s="7">
        <v>160</v>
      </c>
      <c r="B167" s="7" t="s">
        <v>196</v>
      </c>
      <c r="C167" s="7">
        <v>1980</v>
      </c>
      <c r="D167" s="7">
        <v>3</v>
      </c>
      <c r="E167" s="7">
        <v>3</v>
      </c>
      <c r="F167" s="7">
        <v>27</v>
      </c>
      <c r="G167" s="7">
        <v>54</v>
      </c>
      <c r="H167" s="7">
        <v>67</v>
      </c>
      <c r="I167" s="8">
        <f t="shared" si="2"/>
        <v>1320.3</v>
      </c>
      <c r="J167" s="22">
        <v>1320.3</v>
      </c>
      <c r="K167" s="22">
        <v>0</v>
      </c>
      <c r="L167" s="5" t="s">
        <v>253</v>
      </c>
      <c r="M167" s="59"/>
    </row>
    <row r="168" spans="1:13" ht="12" customHeight="1">
      <c r="A168" s="7">
        <v>161</v>
      </c>
      <c r="B168" s="7" t="s">
        <v>197</v>
      </c>
      <c r="C168" s="7">
        <v>1956</v>
      </c>
      <c r="D168" s="7">
        <v>1</v>
      </c>
      <c r="E168" s="7">
        <v>2</v>
      </c>
      <c r="F168" s="12">
        <v>2</v>
      </c>
      <c r="G168" s="7">
        <v>6</v>
      </c>
      <c r="H168" s="7">
        <v>4</v>
      </c>
      <c r="I168" s="8">
        <f t="shared" si="2"/>
        <v>81.6</v>
      </c>
      <c r="J168" s="22">
        <v>81.6</v>
      </c>
      <c r="K168" s="22">
        <v>0</v>
      </c>
      <c r="L168" s="35" t="s">
        <v>259</v>
      </c>
      <c r="M168" s="59"/>
    </row>
    <row r="169" spans="1:13" ht="12" customHeight="1">
      <c r="A169" s="7">
        <v>162</v>
      </c>
      <c r="B169" s="7" t="s">
        <v>198</v>
      </c>
      <c r="C169" s="7">
        <v>1956</v>
      </c>
      <c r="D169" s="7">
        <v>1</v>
      </c>
      <c r="E169" s="7">
        <v>0</v>
      </c>
      <c r="F169" s="12">
        <v>2</v>
      </c>
      <c r="G169" s="7">
        <v>6</v>
      </c>
      <c r="H169" s="7">
        <v>8</v>
      </c>
      <c r="I169" s="8">
        <f t="shared" si="2"/>
        <v>132.2</v>
      </c>
      <c r="J169" s="22">
        <v>132.2</v>
      </c>
      <c r="K169" s="22">
        <v>0</v>
      </c>
      <c r="L169" s="5" t="s">
        <v>253</v>
      </c>
      <c r="M169" s="59"/>
    </row>
    <row r="170" spans="1:13" ht="12" customHeight="1">
      <c r="A170" s="7">
        <v>163</v>
      </c>
      <c r="B170" s="7" t="s">
        <v>199</v>
      </c>
      <c r="C170" s="7">
        <v>1956</v>
      </c>
      <c r="D170" s="7">
        <v>1</v>
      </c>
      <c r="E170" s="7">
        <v>0</v>
      </c>
      <c r="F170" s="12">
        <v>4</v>
      </c>
      <c r="G170" s="7">
        <v>5</v>
      </c>
      <c r="H170" s="7">
        <v>9</v>
      </c>
      <c r="I170" s="8">
        <f t="shared" si="2"/>
        <v>87.2</v>
      </c>
      <c r="J170" s="22">
        <v>87.2</v>
      </c>
      <c r="K170" s="22">
        <v>0</v>
      </c>
      <c r="L170" s="5" t="s">
        <v>253</v>
      </c>
      <c r="M170" s="59"/>
    </row>
    <row r="171" spans="1:13" ht="12" customHeight="1">
      <c r="A171" s="7">
        <v>164</v>
      </c>
      <c r="B171" s="7" t="s">
        <v>200</v>
      </c>
      <c r="C171" s="7">
        <v>1956</v>
      </c>
      <c r="D171" s="7">
        <v>1</v>
      </c>
      <c r="E171" s="7">
        <v>0</v>
      </c>
      <c r="F171" s="12">
        <v>3</v>
      </c>
      <c r="G171" s="7">
        <v>4</v>
      </c>
      <c r="H171" s="7">
        <v>5</v>
      </c>
      <c r="I171" s="8">
        <f t="shared" si="2"/>
        <v>96.9</v>
      </c>
      <c r="J171" s="22">
        <v>96.9</v>
      </c>
      <c r="K171" s="22">
        <v>0</v>
      </c>
      <c r="L171" s="5" t="s">
        <v>253</v>
      </c>
      <c r="M171" s="59"/>
    </row>
    <row r="172" spans="1:13" ht="12" customHeight="1">
      <c r="A172" s="7">
        <v>165</v>
      </c>
      <c r="B172" s="7" t="s">
        <v>201</v>
      </c>
      <c r="C172" s="7"/>
      <c r="D172" s="7"/>
      <c r="E172" s="7"/>
      <c r="F172" s="12">
        <v>3</v>
      </c>
      <c r="G172" s="7"/>
      <c r="H172" s="7">
        <v>5</v>
      </c>
      <c r="I172" s="8">
        <f t="shared" si="2"/>
        <v>108.9</v>
      </c>
      <c r="J172" s="22">
        <v>108.9</v>
      </c>
      <c r="K172" s="22">
        <v>0</v>
      </c>
      <c r="L172" s="5" t="s">
        <v>253</v>
      </c>
      <c r="M172" s="59"/>
    </row>
    <row r="173" spans="1:13" ht="12" customHeight="1">
      <c r="A173" s="7">
        <v>166</v>
      </c>
      <c r="B173" s="7" t="s">
        <v>202</v>
      </c>
      <c r="C173" s="7"/>
      <c r="D173" s="7"/>
      <c r="E173" s="7"/>
      <c r="F173" s="12">
        <v>4</v>
      </c>
      <c r="G173" s="7"/>
      <c r="H173" s="7">
        <v>4</v>
      </c>
      <c r="I173" s="8">
        <f t="shared" si="2"/>
        <v>141.1</v>
      </c>
      <c r="J173" s="22">
        <v>141.1</v>
      </c>
      <c r="K173" s="22">
        <v>0</v>
      </c>
      <c r="L173" s="5" t="s">
        <v>253</v>
      </c>
      <c r="M173" s="59"/>
    </row>
    <row r="174" spans="1:13" ht="12" customHeight="1">
      <c r="A174" s="7">
        <v>167</v>
      </c>
      <c r="B174" s="7" t="s">
        <v>203</v>
      </c>
      <c r="C174" s="7"/>
      <c r="D174" s="7"/>
      <c r="E174" s="7"/>
      <c r="F174" s="12">
        <v>4</v>
      </c>
      <c r="G174" s="7"/>
      <c r="H174" s="7">
        <v>7</v>
      </c>
      <c r="I174" s="8">
        <f t="shared" si="2"/>
        <v>127.5</v>
      </c>
      <c r="J174" s="22">
        <v>127.5</v>
      </c>
      <c r="K174" s="22">
        <v>0</v>
      </c>
      <c r="L174" s="5" t="s">
        <v>253</v>
      </c>
      <c r="M174" s="59"/>
    </row>
    <row r="175" spans="1:13" ht="12" customHeight="1">
      <c r="A175" s="7">
        <v>168</v>
      </c>
      <c r="B175" s="7" t="s">
        <v>204</v>
      </c>
      <c r="C175" s="7">
        <v>2010</v>
      </c>
      <c r="D175" s="7">
        <v>3</v>
      </c>
      <c r="E175" s="7"/>
      <c r="F175" s="12">
        <v>16</v>
      </c>
      <c r="G175" s="7"/>
      <c r="H175" s="7">
        <v>44</v>
      </c>
      <c r="I175" s="8">
        <f t="shared" si="2"/>
        <v>922.7</v>
      </c>
      <c r="J175" s="22">
        <v>922.7</v>
      </c>
      <c r="K175" s="22">
        <v>0</v>
      </c>
      <c r="L175" s="5" t="s">
        <v>253</v>
      </c>
      <c r="M175" s="59"/>
    </row>
    <row r="176" spans="1:13" ht="12" customHeight="1">
      <c r="A176" s="7">
        <v>169</v>
      </c>
      <c r="B176" s="7" t="s">
        <v>30</v>
      </c>
      <c r="C176" s="7">
        <v>2011</v>
      </c>
      <c r="D176" s="7">
        <v>3</v>
      </c>
      <c r="E176" s="7"/>
      <c r="F176" s="7">
        <v>24</v>
      </c>
      <c r="G176" s="7">
        <v>3</v>
      </c>
      <c r="H176" s="7">
        <v>41</v>
      </c>
      <c r="I176" s="8">
        <f t="shared" si="2"/>
        <v>1161.8</v>
      </c>
      <c r="J176" s="22">
        <v>1161.8</v>
      </c>
      <c r="K176" s="22">
        <v>0</v>
      </c>
      <c r="L176" s="5" t="s">
        <v>253</v>
      </c>
      <c r="M176" s="59"/>
    </row>
    <row r="177" spans="1:13" ht="12" customHeight="1">
      <c r="A177" s="7">
        <v>170</v>
      </c>
      <c r="B177" s="7" t="s">
        <v>205</v>
      </c>
      <c r="C177" s="7">
        <v>1969</v>
      </c>
      <c r="D177" s="7">
        <v>1</v>
      </c>
      <c r="E177" s="7">
        <v>0</v>
      </c>
      <c r="F177" s="7">
        <v>4</v>
      </c>
      <c r="G177" s="7">
        <v>5</v>
      </c>
      <c r="H177" s="7">
        <v>8</v>
      </c>
      <c r="I177" s="8">
        <f t="shared" si="2"/>
        <v>139.4</v>
      </c>
      <c r="J177" s="22">
        <v>139.4</v>
      </c>
      <c r="K177" s="22">
        <v>0</v>
      </c>
      <c r="L177" s="5" t="s">
        <v>253</v>
      </c>
      <c r="M177" s="59"/>
    </row>
    <row r="178" spans="1:13" ht="12" customHeight="1">
      <c r="A178" s="7">
        <v>171</v>
      </c>
      <c r="B178" s="7" t="s">
        <v>206</v>
      </c>
      <c r="C178" s="7">
        <v>1975</v>
      </c>
      <c r="D178" s="7">
        <v>2</v>
      </c>
      <c r="E178" s="7">
        <v>2</v>
      </c>
      <c r="F178" s="7">
        <v>16</v>
      </c>
      <c r="G178" s="7">
        <v>32</v>
      </c>
      <c r="H178" s="7">
        <v>29</v>
      </c>
      <c r="I178" s="8">
        <f t="shared" si="2"/>
        <v>781.2</v>
      </c>
      <c r="J178" s="22">
        <v>781.2</v>
      </c>
      <c r="K178" s="22">
        <v>0</v>
      </c>
      <c r="L178" s="5" t="s">
        <v>253</v>
      </c>
      <c r="M178" s="59"/>
    </row>
    <row r="179" spans="1:13" ht="12" customHeight="1">
      <c r="A179" s="7">
        <v>172</v>
      </c>
      <c r="B179" s="7" t="s">
        <v>207</v>
      </c>
      <c r="C179" s="7">
        <v>1977</v>
      </c>
      <c r="D179" s="7">
        <v>2</v>
      </c>
      <c r="E179" s="12">
        <v>2</v>
      </c>
      <c r="F179" s="7">
        <v>16</v>
      </c>
      <c r="G179" s="7">
        <v>32</v>
      </c>
      <c r="H179" s="7">
        <v>42</v>
      </c>
      <c r="I179" s="8">
        <f t="shared" si="2"/>
        <v>795.7</v>
      </c>
      <c r="J179" s="22">
        <v>795.7</v>
      </c>
      <c r="K179" s="22">
        <v>0</v>
      </c>
      <c r="L179" s="5" t="s">
        <v>253</v>
      </c>
      <c r="M179" s="59"/>
    </row>
    <row r="180" spans="1:13" ht="12" customHeight="1">
      <c r="A180" s="7">
        <v>173</v>
      </c>
      <c r="B180" s="7" t="s">
        <v>208</v>
      </c>
      <c r="C180" s="7">
        <v>1978</v>
      </c>
      <c r="D180" s="7">
        <v>2</v>
      </c>
      <c r="E180" s="7">
        <v>2</v>
      </c>
      <c r="F180" s="7">
        <v>16</v>
      </c>
      <c r="G180" s="7">
        <v>32</v>
      </c>
      <c r="H180" s="7">
        <v>23</v>
      </c>
      <c r="I180" s="8">
        <f t="shared" si="2"/>
        <v>807</v>
      </c>
      <c r="J180" s="22">
        <v>807</v>
      </c>
      <c r="K180" s="22">
        <v>0</v>
      </c>
      <c r="L180" s="5" t="s">
        <v>253</v>
      </c>
      <c r="M180" s="59"/>
    </row>
    <row r="181" spans="1:13" ht="12" customHeight="1">
      <c r="A181" s="7">
        <v>174</v>
      </c>
      <c r="B181" s="7" t="s">
        <v>286</v>
      </c>
      <c r="C181" s="7">
        <v>2016</v>
      </c>
      <c r="D181" s="7">
        <v>3</v>
      </c>
      <c r="E181" s="7">
        <v>2</v>
      </c>
      <c r="F181" s="7">
        <v>24</v>
      </c>
      <c r="G181" s="7"/>
      <c r="H181" s="7">
        <v>30</v>
      </c>
      <c r="I181" s="8">
        <f t="shared" si="2"/>
        <v>1030.4</v>
      </c>
      <c r="J181" s="22">
        <v>1030.4</v>
      </c>
      <c r="K181" s="22">
        <v>0</v>
      </c>
      <c r="L181" s="22">
        <v>0</v>
      </c>
      <c r="M181" s="59"/>
    </row>
    <row r="182" spans="1:13" ht="12" customHeight="1">
      <c r="A182" s="7">
        <v>175</v>
      </c>
      <c r="B182" s="7" t="s">
        <v>292</v>
      </c>
      <c r="C182" s="7">
        <v>2016</v>
      </c>
      <c r="D182" s="7">
        <v>3</v>
      </c>
      <c r="E182" s="7">
        <v>2</v>
      </c>
      <c r="F182" s="7">
        <v>27</v>
      </c>
      <c r="G182" s="7">
        <v>42</v>
      </c>
      <c r="H182" s="7">
        <v>13</v>
      </c>
      <c r="I182" s="8">
        <f t="shared" si="2"/>
        <v>1058.9</v>
      </c>
      <c r="J182" s="22">
        <v>1058.9</v>
      </c>
      <c r="K182" s="22">
        <v>0</v>
      </c>
      <c r="L182" s="22"/>
      <c r="M182" s="59"/>
    </row>
    <row r="183" spans="1:13" ht="12" customHeight="1">
      <c r="A183" s="7">
        <v>176</v>
      </c>
      <c r="B183" s="7" t="s">
        <v>209</v>
      </c>
      <c r="C183" s="7">
        <v>1950</v>
      </c>
      <c r="D183" s="7">
        <v>2</v>
      </c>
      <c r="E183" s="7">
        <v>3</v>
      </c>
      <c r="F183" s="7">
        <v>20</v>
      </c>
      <c r="G183" s="7">
        <v>30</v>
      </c>
      <c r="H183" s="7">
        <v>33</v>
      </c>
      <c r="I183" s="8">
        <f t="shared" si="2"/>
        <v>680.1</v>
      </c>
      <c r="J183" s="22">
        <v>680.1</v>
      </c>
      <c r="K183" s="22">
        <v>0</v>
      </c>
      <c r="L183" s="5" t="s">
        <v>253</v>
      </c>
      <c r="M183" s="59"/>
    </row>
    <row r="184" spans="1:13" ht="12" customHeight="1">
      <c r="A184" s="7">
        <v>177</v>
      </c>
      <c r="B184" s="7" t="s">
        <v>210</v>
      </c>
      <c r="C184" s="7">
        <v>1940</v>
      </c>
      <c r="D184" s="7">
        <v>2</v>
      </c>
      <c r="E184" s="7">
        <v>1</v>
      </c>
      <c r="F184" s="7">
        <v>6</v>
      </c>
      <c r="G184" s="7">
        <v>6</v>
      </c>
      <c r="H184" s="7">
        <v>11</v>
      </c>
      <c r="I184" s="8">
        <f t="shared" si="2"/>
        <v>159.5</v>
      </c>
      <c r="J184" s="22">
        <v>159.5</v>
      </c>
      <c r="K184" s="22">
        <v>0</v>
      </c>
      <c r="L184" s="5" t="s">
        <v>253</v>
      </c>
      <c r="M184" s="59"/>
    </row>
    <row r="185" spans="1:13" ht="12" customHeight="1">
      <c r="A185" s="7">
        <v>178</v>
      </c>
      <c r="B185" s="7" t="s">
        <v>8</v>
      </c>
      <c r="C185" s="7"/>
      <c r="D185" s="7">
        <v>5</v>
      </c>
      <c r="E185" s="7"/>
      <c r="F185" s="7">
        <v>74</v>
      </c>
      <c r="G185" s="7"/>
      <c r="H185" s="7">
        <v>116</v>
      </c>
      <c r="I185" s="8">
        <f t="shared" si="2"/>
        <v>3375.9</v>
      </c>
      <c r="J185" s="22">
        <v>2702.4</v>
      </c>
      <c r="K185" s="22">
        <v>673.5</v>
      </c>
      <c r="L185" s="35" t="s">
        <v>259</v>
      </c>
      <c r="M185" s="59"/>
    </row>
    <row r="186" spans="1:13" ht="12" customHeight="1">
      <c r="A186" s="7">
        <v>179</v>
      </c>
      <c r="B186" s="7" t="s">
        <v>211</v>
      </c>
      <c r="C186" s="7">
        <v>1972</v>
      </c>
      <c r="D186" s="7">
        <v>5</v>
      </c>
      <c r="E186" s="7">
        <v>4</v>
      </c>
      <c r="F186" s="7">
        <v>70</v>
      </c>
      <c r="G186" s="7">
        <v>170</v>
      </c>
      <c r="H186" s="7">
        <v>151</v>
      </c>
      <c r="I186" s="8">
        <f t="shared" si="2"/>
        <v>3370.2</v>
      </c>
      <c r="J186" s="22">
        <v>3370.2</v>
      </c>
      <c r="K186" s="22">
        <v>0</v>
      </c>
      <c r="L186" s="5" t="s">
        <v>253</v>
      </c>
      <c r="M186" s="59"/>
    </row>
    <row r="187" spans="1:13" ht="12" customHeight="1">
      <c r="A187" s="7">
        <v>180</v>
      </c>
      <c r="B187" s="7" t="s">
        <v>212</v>
      </c>
      <c r="C187" s="7">
        <v>1958</v>
      </c>
      <c r="D187" s="7">
        <v>2</v>
      </c>
      <c r="E187" s="7">
        <v>3</v>
      </c>
      <c r="F187" s="7">
        <v>18</v>
      </c>
      <c r="G187" s="7">
        <v>44</v>
      </c>
      <c r="H187" s="7">
        <v>38</v>
      </c>
      <c r="I187" s="8">
        <f t="shared" si="2"/>
        <v>962.16</v>
      </c>
      <c r="J187" s="22">
        <v>852.86</v>
      </c>
      <c r="K187" s="22">
        <v>109.3</v>
      </c>
      <c r="L187" s="5" t="s">
        <v>253</v>
      </c>
      <c r="M187" s="59"/>
    </row>
    <row r="188" spans="1:13" ht="12" customHeight="1">
      <c r="A188" s="7">
        <v>181</v>
      </c>
      <c r="B188" s="7" t="s">
        <v>221</v>
      </c>
      <c r="C188" s="7">
        <v>1962</v>
      </c>
      <c r="D188" s="7">
        <v>1</v>
      </c>
      <c r="E188" s="7">
        <v>0</v>
      </c>
      <c r="F188" s="7">
        <v>4</v>
      </c>
      <c r="G188" s="7">
        <v>5</v>
      </c>
      <c r="H188" s="7">
        <v>3</v>
      </c>
      <c r="I188" s="8">
        <f t="shared" si="2"/>
        <v>88.8</v>
      </c>
      <c r="J188" s="22">
        <v>88.8</v>
      </c>
      <c r="K188" s="22">
        <v>0</v>
      </c>
      <c r="L188" s="5" t="s">
        <v>253</v>
      </c>
      <c r="M188" s="59"/>
    </row>
    <row r="189" spans="1:13" ht="12" customHeight="1">
      <c r="A189" s="7">
        <v>182</v>
      </c>
      <c r="B189" s="7" t="s">
        <v>27</v>
      </c>
      <c r="C189" s="7">
        <v>2011</v>
      </c>
      <c r="D189" s="7">
        <v>3</v>
      </c>
      <c r="E189" s="7">
        <v>3</v>
      </c>
      <c r="F189" s="7">
        <v>36</v>
      </c>
      <c r="G189" s="7"/>
      <c r="H189" s="7">
        <v>61</v>
      </c>
      <c r="I189" s="8">
        <f t="shared" si="2"/>
        <v>1478.7</v>
      </c>
      <c r="J189" s="22">
        <v>1375</v>
      </c>
      <c r="K189" s="22">
        <v>103.7</v>
      </c>
      <c r="L189" s="35" t="s">
        <v>259</v>
      </c>
      <c r="M189" s="59"/>
    </row>
    <row r="190" spans="1:13" ht="12" customHeight="1">
      <c r="A190" s="7">
        <v>183</v>
      </c>
      <c r="B190" s="7" t="s">
        <v>278</v>
      </c>
      <c r="C190" s="7">
        <v>2011</v>
      </c>
      <c r="D190" s="7">
        <v>3</v>
      </c>
      <c r="E190" s="7">
        <v>3</v>
      </c>
      <c r="F190" s="7">
        <v>39</v>
      </c>
      <c r="G190" s="7"/>
      <c r="H190" s="7">
        <v>60</v>
      </c>
      <c r="I190" s="8">
        <f t="shared" si="2"/>
        <v>1872.3</v>
      </c>
      <c r="J190" s="22">
        <v>1690.3</v>
      </c>
      <c r="K190" s="22">
        <v>182</v>
      </c>
      <c r="L190" s="35"/>
      <c r="M190" s="59"/>
    </row>
    <row r="191" spans="1:13" ht="12" customHeight="1">
      <c r="A191" s="7">
        <v>184</v>
      </c>
      <c r="B191" s="7" t="s">
        <v>304</v>
      </c>
      <c r="C191" s="7">
        <v>2016</v>
      </c>
      <c r="D191" s="7">
        <v>3</v>
      </c>
      <c r="E191" s="7">
        <v>2</v>
      </c>
      <c r="F191" s="7">
        <v>30</v>
      </c>
      <c r="G191" s="7"/>
      <c r="H191" s="7"/>
      <c r="I191" s="8">
        <f t="shared" si="2"/>
        <v>1216.6</v>
      </c>
      <c r="J191" s="22">
        <v>1216.6</v>
      </c>
      <c r="K191" s="22">
        <v>0</v>
      </c>
      <c r="L191" s="35"/>
      <c r="M191" s="59"/>
    </row>
    <row r="192" spans="1:13" ht="12" customHeight="1">
      <c r="A192" s="7">
        <v>185</v>
      </c>
      <c r="B192" s="7" t="s">
        <v>213</v>
      </c>
      <c r="C192" s="7">
        <v>1975</v>
      </c>
      <c r="D192" s="7">
        <v>2</v>
      </c>
      <c r="E192" s="7">
        <v>2</v>
      </c>
      <c r="F192" s="7">
        <v>16</v>
      </c>
      <c r="G192" s="7">
        <v>32</v>
      </c>
      <c r="H192" s="7">
        <v>34</v>
      </c>
      <c r="I192" s="8">
        <f t="shared" si="2"/>
        <v>789.3</v>
      </c>
      <c r="J192" s="22">
        <v>789.3</v>
      </c>
      <c r="K192" s="22">
        <v>0</v>
      </c>
      <c r="L192" s="35" t="s">
        <v>261</v>
      </c>
      <c r="M192" s="59"/>
    </row>
    <row r="193" spans="1:13" ht="12" customHeight="1">
      <c r="A193" s="7">
        <v>186</v>
      </c>
      <c r="B193" s="7" t="s">
        <v>214</v>
      </c>
      <c r="C193" s="7">
        <v>1956</v>
      </c>
      <c r="D193" s="7">
        <v>1</v>
      </c>
      <c r="E193" s="7">
        <v>0</v>
      </c>
      <c r="F193" s="7">
        <v>4</v>
      </c>
      <c r="G193" s="7">
        <v>4</v>
      </c>
      <c r="H193" s="7">
        <v>11</v>
      </c>
      <c r="I193" s="8">
        <f t="shared" si="2"/>
        <v>121.3</v>
      </c>
      <c r="J193" s="22">
        <v>121.3</v>
      </c>
      <c r="K193" s="22">
        <v>0</v>
      </c>
      <c r="L193" s="5" t="s">
        <v>253</v>
      </c>
      <c r="M193" s="59"/>
    </row>
    <row r="194" spans="1:13" ht="12" customHeight="1">
      <c r="A194" s="7">
        <v>187</v>
      </c>
      <c r="B194" s="7" t="s">
        <v>6</v>
      </c>
      <c r="C194" s="7"/>
      <c r="D194" s="7">
        <v>5</v>
      </c>
      <c r="E194" s="7"/>
      <c r="F194" s="7">
        <v>70</v>
      </c>
      <c r="G194" s="7"/>
      <c r="H194" s="7">
        <v>102</v>
      </c>
      <c r="I194" s="8">
        <f t="shared" si="2"/>
        <v>2633.87</v>
      </c>
      <c r="J194" s="22">
        <v>2633.87</v>
      </c>
      <c r="K194" s="22">
        <v>0</v>
      </c>
      <c r="L194" s="5" t="s">
        <v>253</v>
      </c>
      <c r="M194" s="59"/>
    </row>
    <row r="195" spans="1:13" ht="12" customHeight="1">
      <c r="A195" s="7">
        <v>188</v>
      </c>
      <c r="B195" s="7" t="s">
        <v>7</v>
      </c>
      <c r="C195" s="7"/>
      <c r="D195" s="7">
        <v>5</v>
      </c>
      <c r="E195" s="7"/>
      <c r="F195" s="7">
        <v>70</v>
      </c>
      <c r="G195" s="7"/>
      <c r="H195" s="7">
        <v>98</v>
      </c>
      <c r="I195" s="8">
        <f t="shared" si="2"/>
        <v>2642.5</v>
      </c>
      <c r="J195" s="22">
        <v>2642.5</v>
      </c>
      <c r="K195" s="22">
        <v>0</v>
      </c>
      <c r="L195" s="5" t="s">
        <v>253</v>
      </c>
      <c r="M195" s="59"/>
    </row>
    <row r="196" spans="1:13" ht="12" customHeight="1">
      <c r="A196" s="7">
        <v>189</v>
      </c>
      <c r="B196" s="7" t="s">
        <v>29</v>
      </c>
      <c r="C196" s="7"/>
      <c r="D196" s="7">
        <v>5</v>
      </c>
      <c r="E196" s="7"/>
      <c r="F196" s="7">
        <v>127</v>
      </c>
      <c r="G196" s="7"/>
      <c r="H196" s="7">
        <v>253</v>
      </c>
      <c r="I196" s="8">
        <f t="shared" si="2"/>
        <v>2594.3</v>
      </c>
      <c r="J196" s="22">
        <v>2409.8</v>
      </c>
      <c r="K196" s="22">
        <v>184.5</v>
      </c>
      <c r="L196" s="35" t="s">
        <v>259</v>
      </c>
      <c r="M196" s="59"/>
    </row>
    <row r="197" spans="1:13" s="15" customFormat="1" ht="18.75" customHeight="1">
      <c r="A197" s="7">
        <v>190</v>
      </c>
      <c r="B197" s="7" t="s">
        <v>28</v>
      </c>
      <c r="C197" s="7"/>
      <c r="D197" s="7">
        <v>5</v>
      </c>
      <c r="E197" s="7"/>
      <c r="F197" s="7">
        <v>90</v>
      </c>
      <c r="G197" s="7"/>
      <c r="H197" s="7">
        <v>177</v>
      </c>
      <c r="I197" s="8">
        <f t="shared" si="2"/>
        <v>4186.4</v>
      </c>
      <c r="J197" s="22">
        <v>4186.4</v>
      </c>
      <c r="K197" s="22">
        <v>0</v>
      </c>
      <c r="L197" s="5" t="s">
        <v>253</v>
      </c>
      <c r="M197" s="59"/>
    </row>
    <row r="198" spans="1:20" s="15" customFormat="1" ht="46.5" customHeight="1">
      <c r="A198" s="3">
        <f>SUM(A197)</f>
        <v>190</v>
      </c>
      <c r="B198" s="26" t="s">
        <v>3</v>
      </c>
      <c r="C198" s="14"/>
      <c r="D198" s="14"/>
      <c r="E198" s="14"/>
      <c r="F198" s="14">
        <f aca="true" t="shared" si="3" ref="F198:K198">SUM(F8:F197)</f>
        <v>2921</v>
      </c>
      <c r="G198" s="14">
        <f t="shared" si="3"/>
        <v>3926</v>
      </c>
      <c r="H198" s="14">
        <f t="shared" si="3"/>
        <v>5670</v>
      </c>
      <c r="I198" s="14">
        <f t="shared" si="3"/>
        <v>129011.18000000002</v>
      </c>
      <c r="J198" s="18">
        <f t="shared" si="3"/>
        <v>122246.71000000004</v>
      </c>
      <c r="K198" s="18">
        <f t="shared" si="3"/>
        <v>6764.470000000001</v>
      </c>
      <c r="L198" s="5" t="s">
        <v>253</v>
      </c>
      <c r="M198" s="69">
        <f>SUM(J198:L198)</f>
        <v>129011.18000000004</v>
      </c>
      <c r="O198" s="15">
        <v>6088</v>
      </c>
      <c r="P198" s="15">
        <v>359</v>
      </c>
      <c r="Q198" s="15">
        <v>46</v>
      </c>
      <c r="R198" s="15">
        <f>SUM(O198-P198-Q198)</f>
        <v>5683</v>
      </c>
      <c r="T198" s="15">
        <f>SUM(R198-H198)</f>
        <v>13</v>
      </c>
    </row>
    <row r="199" spans="1:12" s="15" customFormat="1" ht="15" customHeight="1">
      <c r="A199" s="7"/>
      <c r="B199" s="26"/>
      <c r="C199" s="14"/>
      <c r="D199" s="14"/>
      <c r="E199" s="14"/>
      <c r="F199" s="14"/>
      <c r="G199" s="14"/>
      <c r="H199" s="14"/>
      <c r="I199" s="17"/>
      <c r="J199" s="14"/>
      <c r="K199" s="18"/>
      <c r="L199" s="5"/>
    </row>
    <row r="200" spans="1:19" s="21" customFormat="1" ht="13.5" customHeight="1">
      <c r="A200" s="84" t="s">
        <v>49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37" t="s">
        <v>255</v>
      </c>
      <c r="M200" s="1"/>
      <c r="N200" s="1"/>
      <c r="O200" s="1"/>
      <c r="P200" s="1"/>
      <c r="Q200" s="1"/>
      <c r="R200" s="1"/>
      <c r="S200" s="1"/>
    </row>
    <row r="201" spans="1:19" s="21" customFormat="1" ht="11.25" customHeight="1">
      <c r="A201" s="4"/>
      <c r="B201" s="4" t="s">
        <v>32</v>
      </c>
      <c r="C201" s="3"/>
      <c r="D201" s="3"/>
      <c r="E201" s="3"/>
      <c r="F201" s="3"/>
      <c r="G201" s="3"/>
      <c r="H201" s="3"/>
      <c r="I201" s="19"/>
      <c r="J201" s="3"/>
      <c r="K201" s="20"/>
      <c r="L201" s="35" t="s">
        <v>260</v>
      </c>
      <c r="M201" s="1"/>
      <c r="N201" s="1"/>
      <c r="O201" s="1"/>
      <c r="P201" s="1"/>
      <c r="Q201" s="1"/>
      <c r="R201" s="1"/>
      <c r="S201" s="1"/>
    </row>
    <row r="202" spans="1:19" s="21" customFormat="1" ht="11.25" customHeight="1">
      <c r="A202" s="9">
        <v>1</v>
      </c>
      <c r="B202" s="9" t="s">
        <v>293</v>
      </c>
      <c r="C202" s="3"/>
      <c r="D202" s="3"/>
      <c r="E202" s="3"/>
      <c r="F202" s="7">
        <v>20</v>
      </c>
      <c r="G202" s="3"/>
      <c r="H202" s="7">
        <v>11</v>
      </c>
      <c r="I202" s="8">
        <f aca="true" t="shared" si="4" ref="I202:I211">SUM(J202:K202)</f>
        <v>801</v>
      </c>
      <c r="J202" s="8">
        <v>801</v>
      </c>
      <c r="K202" s="20"/>
      <c r="L202" s="35"/>
      <c r="M202" s="1"/>
      <c r="N202" s="1"/>
      <c r="O202" s="1"/>
      <c r="P202" s="1"/>
      <c r="Q202" s="1"/>
      <c r="R202" s="1"/>
      <c r="S202" s="1"/>
    </row>
    <row r="203" spans="1:19" s="21" customFormat="1" ht="12.75">
      <c r="A203" s="9">
        <v>2</v>
      </c>
      <c r="B203" s="9" t="s">
        <v>33</v>
      </c>
      <c r="C203" s="3"/>
      <c r="D203" s="3"/>
      <c r="E203" s="3"/>
      <c r="F203" s="9">
        <v>12</v>
      </c>
      <c r="G203" s="3"/>
      <c r="H203" s="7">
        <v>20</v>
      </c>
      <c r="I203" s="7">
        <f t="shared" si="4"/>
        <v>459.2</v>
      </c>
      <c r="J203" s="9">
        <v>459.2</v>
      </c>
      <c r="K203" s="51"/>
      <c r="L203" s="5" t="s">
        <v>253</v>
      </c>
      <c r="M203" s="1"/>
      <c r="N203" s="1"/>
      <c r="O203" s="1"/>
      <c r="P203" s="1"/>
      <c r="Q203" s="1"/>
      <c r="R203" s="1"/>
      <c r="S203" s="1"/>
    </row>
    <row r="204" spans="1:19" s="21" customFormat="1" ht="12.75">
      <c r="A204" s="9">
        <v>3</v>
      </c>
      <c r="B204" s="9" t="s">
        <v>9</v>
      </c>
      <c r="C204" s="3"/>
      <c r="D204" s="3"/>
      <c r="E204" s="3"/>
      <c r="F204" s="9">
        <v>12</v>
      </c>
      <c r="G204" s="3"/>
      <c r="H204" s="7">
        <v>17</v>
      </c>
      <c r="I204" s="7">
        <f t="shared" si="4"/>
        <v>501.4</v>
      </c>
      <c r="J204" s="9">
        <v>501.4</v>
      </c>
      <c r="K204" s="51"/>
      <c r="L204" s="5" t="s">
        <v>253</v>
      </c>
      <c r="M204" s="1"/>
      <c r="N204" s="1"/>
      <c r="O204" s="1"/>
      <c r="P204" s="1"/>
      <c r="Q204" s="1"/>
      <c r="R204" s="1"/>
      <c r="S204" s="1"/>
    </row>
    <row r="205" spans="1:19" s="21" customFormat="1" ht="12.75">
      <c r="A205" s="9">
        <v>4</v>
      </c>
      <c r="B205" s="9" t="s">
        <v>10</v>
      </c>
      <c r="C205" s="3"/>
      <c r="D205" s="3"/>
      <c r="E205" s="3"/>
      <c r="F205" s="9">
        <v>16</v>
      </c>
      <c r="G205" s="3"/>
      <c r="H205" s="7">
        <v>27</v>
      </c>
      <c r="I205" s="7">
        <f t="shared" si="4"/>
        <v>747.2</v>
      </c>
      <c r="J205" s="9">
        <v>747.2</v>
      </c>
      <c r="K205" s="51"/>
      <c r="L205" s="5" t="s">
        <v>253</v>
      </c>
      <c r="M205" s="1"/>
      <c r="N205" s="1"/>
      <c r="O205" s="1"/>
      <c r="P205" s="1"/>
      <c r="Q205" s="1"/>
      <c r="R205" s="1"/>
      <c r="S205" s="1"/>
    </row>
    <row r="206" spans="1:19" s="21" customFormat="1" ht="12.75">
      <c r="A206" s="9">
        <v>5</v>
      </c>
      <c r="B206" s="9" t="s">
        <v>11</v>
      </c>
      <c r="C206" s="3"/>
      <c r="D206" s="3"/>
      <c r="E206" s="3"/>
      <c r="F206" s="9">
        <v>27</v>
      </c>
      <c r="G206" s="3"/>
      <c r="H206" s="7">
        <v>59</v>
      </c>
      <c r="I206" s="7">
        <f t="shared" si="4"/>
        <v>1306</v>
      </c>
      <c r="J206" s="31">
        <v>1306</v>
      </c>
      <c r="K206" s="51"/>
      <c r="L206" s="5" t="s">
        <v>253</v>
      </c>
      <c r="M206" s="1"/>
      <c r="N206" s="1"/>
      <c r="O206" s="1"/>
      <c r="P206" s="1"/>
      <c r="Q206" s="1"/>
      <c r="R206" s="1"/>
      <c r="S206" s="1"/>
    </row>
    <row r="207" spans="1:19" s="21" customFormat="1" ht="12.75">
      <c r="A207" s="9">
        <v>6</v>
      </c>
      <c r="B207" s="9" t="s">
        <v>12</v>
      </c>
      <c r="C207" s="3"/>
      <c r="D207" s="3"/>
      <c r="E207" s="3"/>
      <c r="F207" s="9">
        <v>27</v>
      </c>
      <c r="G207" s="3"/>
      <c r="H207" s="7">
        <v>58</v>
      </c>
      <c r="I207" s="7">
        <f t="shared" si="4"/>
        <v>1312.2</v>
      </c>
      <c r="J207" s="9">
        <v>1312.2</v>
      </c>
      <c r="K207" s="51"/>
      <c r="L207" s="5" t="s">
        <v>253</v>
      </c>
      <c r="M207" s="1"/>
      <c r="N207" s="1"/>
      <c r="O207" s="1"/>
      <c r="P207" s="1"/>
      <c r="Q207" s="1"/>
      <c r="R207" s="1"/>
      <c r="S207" s="1"/>
    </row>
    <row r="208" spans="1:19" s="21" customFormat="1" ht="12.75">
      <c r="A208" s="9">
        <v>7</v>
      </c>
      <c r="B208" s="9" t="s">
        <v>13</v>
      </c>
      <c r="C208" s="3"/>
      <c r="D208" s="3"/>
      <c r="E208" s="3"/>
      <c r="F208" s="9">
        <v>27</v>
      </c>
      <c r="G208" s="3"/>
      <c r="H208" s="7">
        <v>59</v>
      </c>
      <c r="I208" s="7">
        <f t="shared" si="4"/>
        <v>1306.7</v>
      </c>
      <c r="J208" s="9">
        <v>1306.7</v>
      </c>
      <c r="K208" s="51"/>
      <c r="L208" s="5" t="s">
        <v>253</v>
      </c>
      <c r="M208" s="1"/>
      <c r="N208" s="1"/>
      <c r="O208" s="1"/>
      <c r="P208" s="1"/>
      <c r="Q208" s="1"/>
      <c r="R208" s="1"/>
      <c r="S208" s="1"/>
    </row>
    <row r="209" spans="1:19" s="21" customFormat="1" ht="12.75">
      <c r="A209" s="9">
        <v>8</v>
      </c>
      <c r="B209" s="9" t="s">
        <v>34</v>
      </c>
      <c r="C209" s="3"/>
      <c r="D209" s="3"/>
      <c r="E209" s="3"/>
      <c r="F209" s="9">
        <v>8</v>
      </c>
      <c r="G209" s="3"/>
      <c r="H209" s="7">
        <v>22</v>
      </c>
      <c r="I209" s="7">
        <f t="shared" si="4"/>
        <v>320.9</v>
      </c>
      <c r="J209" s="9">
        <v>320.9</v>
      </c>
      <c r="K209" s="51"/>
      <c r="L209" s="5" t="s">
        <v>253</v>
      </c>
      <c r="M209" s="1"/>
      <c r="N209" s="1"/>
      <c r="O209" s="1"/>
      <c r="P209" s="1"/>
      <c r="Q209" s="1"/>
      <c r="R209" s="1"/>
      <c r="S209" s="1"/>
    </row>
    <row r="210" spans="1:19" s="21" customFormat="1" ht="12.75">
      <c r="A210" s="9">
        <v>9</v>
      </c>
      <c r="B210" s="9" t="s">
        <v>35</v>
      </c>
      <c r="C210" s="3"/>
      <c r="D210" s="3"/>
      <c r="E210" s="3"/>
      <c r="F210" s="9">
        <v>8</v>
      </c>
      <c r="G210" s="3"/>
      <c r="H210" s="7">
        <v>13</v>
      </c>
      <c r="I210" s="7">
        <f t="shared" si="4"/>
        <v>392.4</v>
      </c>
      <c r="J210" s="9">
        <v>392.4</v>
      </c>
      <c r="K210" s="51"/>
      <c r="L210" s="5" t="s">
        <v>253</v>
      </c>
      <c r="M210" s="1"/>
      <c r="N210" s="1"/>
      <c r="O210" s="1"/>
      <c r="P210" s="1"/>
      <c r="Q210" s="1"/>
      <c r="R210" s="1"/>
      <c r="S210" s="1"/>
    </row>
    <row r="211" spans="1:19" s="21" customFormat="1" ht="12.75">
      <c r="A211" s="9">
        <v>10</v>
      </c>
      <c r="B211" s="9" t="s">
        <v>36</v>
      </c>
      <c r="C211" s="3"/>
      <c r="D211" s="3"/>
      <c r="E211" s="3"/>
      <c r="F211" s="9">
        <v>16</v>
      </c>
      <c r="G211" s="3"/>
      <c r="H211" s="7">
        <v>24</v>
      </c>
      <c r="I211" s="7">
        <f t="shared" si="4"/>
        <v>752.5</v>
      </c>
      <c r="J211" s="9">
        <v>752.5</v>
      </c>
      <c r="K211" s="51"/>
      <c r="L211" s="5" t="s">
        <v>253</v>
      </c>
      <c r="M211" s="1"/>
      <c r="N211" s="1"/>
      <c r="O211" s="1"/>
      <c r="P211" s="1"/>
      <c r="Q211" s="1"/>
      <c r="R211" s="1"/>
      <c r="S211" s="1"/>
    </row>
    <row r="212" spans="1:19" s="21" customFormat="1" ht="12.75">
      <c r="A212" s="4">
        <f>SUM(A211)</f>
        <v>10</v>
      </c>
      <c r="B212" s="3" t="s">
        <v>215</v>
      </c>
      <c r="C212" s="3"/>
      <c r="D212" s="3"/>
      <c r="E212" s="3"/>
      <c r="F212" s="3">
        <f>SUM(F202:F211)</f>
        <v>173</v>
      </c>
      <c r="G212" s="3"/>
      <c r="H212" s="3">
        <f>SUM(H202:H211)</f>
        <v>310</v>
      </c>
      <c r="I212" s="41">
        <f>SUM(I202:I211)</f>
        <v>7899.499999999999</v>
      </c>
      <c r="J212" s="41">
        <f>SUM(J202:J211)</f>
        <v>7899.499999999999</v>
      </c>
      <c r="K212" s="20">
        <f>SUM(K202:K211)</f>
        <v>0</v>
      </c>
      <c r="L212" s="5"/>
      <c r="M212" s="1"/>
      <c r="N212" s="1"/>
      <c r="O212" s="1"/>
      <c r="P212" s="1"/>
      <c r="Q212" s="1"/>
      <c r="R212" s="1"/>
      <c r="S212" s="1"/>
    </row>
    <row r="213" spans="1:19" s="21" customFormat="1" ht="12" customHeight="1">
      <c r="A213" s="4"/>
      <c r="B213" s="4" t="s">
        <v>37</v>
      </c>
      <c r="C213" s="3"/>
      <c r="D213" s="3"/>
      <c r="E213" s="3"/>
      <c r="F213" s="3"/>
      <c r="G213" s="3"/>
      <c r="H213" s="7"/>
      <c r="I213" s="19"/>
      <c r="J213" s="3"/>
      <c r="K213" s="20"/>
      <c r="L213" s="5"/>
      <c r="M213" s="1"/>
      <c r="N213" s="1"/>
      <c r="O213" s="1"/>
      <c r="P213" s="1"/>
      <c r="Q213" s="1"/>
      <c r="R213" s="1"/>
      <c r="S213" s="1"/>
    </row>
    <row r="214" spans="1:19" s="21" customFormat="1" ht="14.25" customHeight="1">
      <c r="A214" s="9">
        <v>1</v>
      </c>
      <c r="B214" s="9" t="s">
        <v>14</v>
      </c>
      <c r="C214" s="3"/>
      <c r="D214" s="7"/>
      <c r="E214" s="7"/>
      <c r="F214" s="9">
        <v>7</v>
      </c>
      <c r="G214" s="7"/>
      <c r="H214" s="7">
        <v>13</v>
      </c>
      <c r="I214" s="7">
        <f>SUM(J214:K214)</f>
        <v>224.3</v>
      </c>
      <c r="J214" s="9">
        <v>224.3</v>
      </c>
      <c r="K214" s="51"/>
      <c r="L214" s="5" t="s">
        <v>253</v>
      </c>
      <c r="M214" s="1"/>
      <c r="N214" s="1"/>
      <c r="O214" s="1"/>
      <c r="P214" s="1"/>
      <c r="Q214" s="1"/>
      <c r="R214" s="1"/>
      <c r="S214" s="1"/>
    </row>
    <row r="215" spans="1:19" s="21" customFormat="1" ht="14.25" customHeight="1">
      <c r="A215" s="9">
        <v>2</v>
      </c>
      <c r="B215" s="9" t="s">
        <v>15</v>
      </c>
      <c r="C215" s="3"/>
      <c r="D215" s="7"/>
      <c r="E215" s="7"/>
      <c r="F215" s="9">
        <v>16</v>
      </c>
      <c r="G215" s="7"/>
      <c r="H215" s="7">
        <v>42</v>
      </c>
      <c r="I215" s="7">
        <f>SUM(J215:K215)</f>
        <v>746.2</v>
      </c>
      <c r="J215" s="9">
        <v>746.2</v>
      </c>
      <c r="K215" s="51"/>
      <c r="L215" s="5" t="s">
        <v>253</v>
      </c>
      <c r="M215" s="1"/>
      <c r="N215" s="1"/>
      <c r="O215" s="1"/>
      <c r="P215" s="1"/>
      <c r="Q215" s="1"/>
      <c r="R215" s="1"/>
      <c r="S215" s="1"/>
    </row>
    <row r="216" spans="1:19" s="21" customFormat="1" ht="14.25" customHeight="1">
      <c r="A216" s="4">
        <f>SUM(A215)</f>
        <v>2</v>
      </c>
      <c r="B216" s="4" t="s">
        <v>38</v>
      </c>
      <c r="C216" s="3"/>
      <c r="D216" s="3"/>
      <c r="E216" s="3"/>
      <c r="F216" s="3">
        <f>SUM(F214:F215)</f>
        <v>23</v>
      </c>
      <c r="G216" s="3"/>
      <c r="H216" s="3">
        <f>SUM(H214:H215)</f>
        <v>55</v>
      </c>
      <c r="I216" s="41">
        <f>SUM(I214:I215)</f>
        <v>970.5</v>
      </c>
      <c r="J216" s="41">
        <f>SUM(J214:J215)</f>
        <v>970.5</v>
      </c>
      <c r="K216" s="20">
        <v>0</v>
      </c>
      <c r="L216" s="5" t="s">
        <v>253</v>
      </c>
      <c r="M216" s="1"/>
      <c r="N216" s="1"/>
      <c r="O216" s="1"/>
      <c r="P216" s="1"/>
      <c r="Q216" s="1"/>
      <c r="R216" s="1"/>
      <c r="S216" s="1"/>
    </row>
    <row r="217" spans="1:19" s="21" customFormat="1" ht="12.75" customHeight="1">
      <c r="A217" s="4"/>
      <c r="B217" s="4" t="s">
        <v>39</v>
      </c>
      <c r="C217" s="3"/>
      <c r="D217" s="3"/>
      <c r="E217" s="3"/>
      <c r="F217" s="3"/>
      <c r="G217" s="3"/>
      <c r="H217" s="7"/>
      <c r="I217" s="19"/>
      <c r="J217" s="3"/>
      <c r="K217" s="20"/>
      <c r="L217" s="5" t="s">
        <v>253</v>
      </c>
      <c r="M217" s="1"/>
      <c r="N217" s="1"/>
      <c r="O217" s="1"/>
      <c r="P217" s="1"/>
      <c r="Q217" s="1"/>
      <c r="R217" s="1"/>
      <c r="S217" s="1"/>
    </row>
    <row r="218" spans="1:19" s="21" customFormat="1" ht="14.25" customHeight="1">
      <c r="A218" s="9">
        <v>1</v>
      </c>
      <c r="B218" s="9" t="s">
        <v>16</v>
      </c>
      <c r="C218" s="3"/>
      <c r="D218" s="3"/>
      <c r="E218" s="3"/>
      <c r="F218" s="9">
        <v>12</v>
      </c>
      <c r="G218" s="3"/>
      <c r="H218" s="7">
        <v>28</v>
      </c>
      <c r="I218" s="7">
        <f aca="true" t="shared" si="5" ref="I218:I223">SUM(J218:K218)</f>
        <v>551.4</v>
      </c>
      <c r="J218" s="9">
        <v>551.4</v>
      </c>
      <c r="K218" s="51"/>
      <c r="L218" s="5" t="s">
        <v>253</v>
      </c>
      <c r="M218" s="1"/>
      <c r="N218" s="1"/>
      <c r="O218" s="1"/>
      <c r="P218" s="1"/>
      <c r="Q218" s="1"/>
      <c r="R218" s="1"/>
      <c r="S218" s="1"/>
    </row>
    <row r="219" spans="1:19" s="21" customFormat="1" ht="14.25" customHeight="1">
      <c r="A219" s="9">
        <v>2</v>
      </c>
      <c r="B219" s="9" t="s">
        <v>17</v>
      </c>
      <c r="C219" s="3"/>
      <c r="D219" s="3"/>
      <c r="E219" s="3"/>
      <c r="F219" s="9">
        <v>12</v>
      </c>
      <c r="G219" s="3"/>
      <c r="H219" s="7">
        <v>38</v>
      </c>
      <c r="I219" s="7">
        <f t="shared" si="5"/>
        <v>567.3</v>
      </c>
      <c r="J219" s="9">
        <v>567.3</v>
      </c>
      <c r="K219" s="51"/>
      <c r="L219" s="5" t="s">
        <v>253</v>
      </c>
      <c r="M219" s="1"/>
      <c r="N219" s="1"/>
      <c r="O219" s="1"/>
      <c r="P219" s="1"/>
      <c r="Q219" s="1"/>
      <c r="R219" s="1"/>
      <c r="S219" s="1"/>
    </row>
    <row r="220" spans="1:19" s="21" customFormat="1" ht="14.25" customHeight="1">
      <c r="A220" s="9">
        <v>3</v>
      </c>
      <c r="B220" s="9" t="s">
        <v>18</v>
      </c>
      <c r="C220" s="3"/>
      <c r="D220" s="3"/>
      <c r="E220" s="3"/>
      <c r="F220" s="9">
        <v>12</v>
      </c>
      <c r="G220" s="3"/>
      <c r="H220" s="7">
        <v>34</v>
      </c>
      <c r="I220" s="7">
        <f t="shared" si="5"/>
        <v>567.2</v>
      </c>
      <c r="J220" s="9">
        <v>567.2</v>
      </c>
      <c r="K220" s="51"/>
      <c r="L220" s="5" t="s">
        <v>253</v>
      </c>
      <c r="M220" s="1"/>
      <c r="N220" s="1"/>
      <c r="O220" s="1"/>
      <c r="P220" s="1"/>
      <c r="Q220" s="1"/>
      <c r="R220" s="1"/>
      <c r="S220" s="1"/>
    </row>
    <row r="221" spans="1:19" s="21" customFormat="1" ht="14.25" customHeight="1">
      <c r="A221" s="9">
        <v>4</v>
      </c>
      <c r="B221" s="9" t="s">
        <v>19</v>
      </c>
      <c r="C221" s="3"/>
      <c r="D221" s="3"/>
      <c r="E221" s="3"/>
      <c r="F221" s="9">
        <v>12</v>
      </c>
      <c r="G221" s="3"/>
      <c r="H221" s="7">
        <v>42</v>
      </c>
      <c r="I221" s="7">
        <f t="shared" si="5"/>
        <v>572.5</v>
      </c>
      <c r="J221" s="9">
        <v>572.5</v>
      </c>
      <c r="K221" s="51"/>
      <c r="L221" s="5" t="s">
        <v>253</v>
      </c>
      <c r="M221" s="1"/>
      <c r="N221" s="1"/>
      <c r="O221" s="1"/>
      <c r="P221" s="1"/>
      <c r="Q221" s="1"/>
      <c r="R221" s="1"/>
      <c r="S221" s="1"/>
    </row>
    <row r="222" spans="1:19" s="21" customFormat="1" ht="14.25" customHeight="1">
      <c r="A222" s="9">
        <v>5</v>
      </c>
      <c r="B222" s="9" t="s">
        <v>20</v>
      </c>
      <c r="C222" s="3"/>
      <c r="D222" s="3"/>
      <c r="E222" s="3"/>
      <c r="F222" s="9">
        <v>12</v>
      </c>
      <c r="G222" s="3"/>
      <c r="H222" s="7">
        <v>40</v>
      </c>
      <c r="I222" s="7">
        <f t="shared" si="5"/>
        <v>594.6</v>
      </c>
      <c r="J222" s="9">
        <v>594.6</v>
      </c>
      <c r="K222" s="51"/>
      <c r="L222" s="5" t="s">
        <v>253</v>
      </c>
      <c r="M222" s="1"/>
      <c r="N222" s="1"/>
      <c r="O222" s="1"/>
      <c r="P222" s="1"/>
      <c r="Q222" s="1"/>
      <c r="R222" s="1"/>
      <c r="S222" s="1"/>
    </row>
    <row r="223" spans="1:19" s="21" customFormat="1" ht="14.25" customHeight="1">
      <c r="A223" s="9">
        <v>6</v>
      </c>
      <c r="B223" s="9" t="s">
        <v>21</v>
      </c>
      <c r="C223" s="3"/>
      <c r="D223" s="3"/>
      <c r="E223" s="3"/>
      <c r="F223" s="9">
        <v>18</v>
      </c>
      <c r="G223" s="3"/>
      <c r="H223" s="7">
        <v>50</v>
      </c>
      <c r="I223" s="7">
        <f t="shared" si="5"/>
        <v>872.5</v>
      </c>
      <c r="J223" s="9">
        <v>872.5</v>
      </c>
      <c r="K223" s="51"/>
      <c r="L223" s="5" t="s">
        <v>253</v>
      </c>
      <c r="M223" s="1"/>
      <c r="N223" s="1"/>
      <c r="O223" s="1"/>
      <c r="P223" s="1"/>
      <c r="Q223" s="1"/>
      <c r="R223" s="1"/>
      <c r="S223" s="1"/>
    </row>
    <row r="224" spans="1:19" s="21" customFormat="1" ht="12.75">
      <c r="A224" s="4">
        <f>SUM(A223)</f>
        <v>6</v>
      </c>
      <c r="B224" s="4" t="s">
        <v>40</v>
      </c>
      <c r="C224" s="3"/>
      <c r="D224" s="3"/>
      <c r="E224" s="3"/>
      <c r="F224" s="19">
        <f>SUM(F218:F223)</f>
        <v>78</v>
      </c>
      <c r="G224" s="3"/>
      <c r="H224" s="19">
        <f>SUM(H218:H223)</f>
        <v>232</v>
      </c>
      <c r="I224" s="41">
        <f>SUM(I218:I223)</f>
        <v>3725.4999999999995</v>
      </c>
      <c r="J224" s="4">
        <f>SUM(J218:J223)</f>
        <v>3725.4999999999995</v>
      </c>
      <c r="K224" s="52">
        <v>0</v>
      </c>
      <c r="L224" s="4"/>
      <c r="M224" s="1"/>
      <c r="N224" s="1"/>
      <c r="O224" s="1"/>
      <c r="P224" s="1"/>
      <c r="Q224" s="1"/>
      <c r="R224" s="1"/>
      <c r="S224" s="1"/>
    </row>
    <row r="225" spans="1:19" s="21" customFormat="1" ht="14.25" customHeight="1">
      <c r="A225" s="4"/>
      <c r="B225" s="4" t="s">
        <v>25</v>
      </c>
      <c r="C225" s="3"/>
      <c r="D225" s="3"/>
      <c r="E225" s="3"/>
      <c r="F225" s="3"/>
      <c r="G225" s="3"/>
      <c r="H225" s="7"/>
      <c r="I225" s="19"/>
      <c r="J225" s="3"/>
      <c r="K225" s="20"/>
      <c r="L225" s="4"/>
      <c r="M225" s="1"/>
      <c r="N225" s="1"/>
      <c r="O225" s="1"/>
      <c r="P225" s="1"/>
      <c r="Q225" s="1"/>
      <c r="R225" s="1"/>
      <c r="S225" s="1"/>
    </row>
    <row r="226" spans="1:19" s="21" customFormat="1" ht="14.25" customHeight="1">
      <c r="A226" s="9">
        <v>1</v>
      </c>
      <c r="B226" s="9" t="s">
        <v>22</v>
      </c>
      <c r="C226" s="3"/>
      <c r="D226" s="3"/>
      <c r="E226" s="3"/>
      <c r="F226" s="9">
        <v>12</v>
      </c>
      <c r="G226" s="3"/>
      <c r="H226" s="7">
        <v>32</v>
      </c>
      <c r="I226" s="7">
        <f>SUM(J226:K226)</f>
        <v>520.2</v>
      </c>
      <c r="J226" s="9">
        <v>520.2</v>
      </c>
      <c r="K226" s="51"/>
      <c r="L226" s="5" t="s">
        <v>253</v>
      </c>
      <c r="M226" s="1"/>
      <c r="N226" s="1"/>
      <c r="O226" s="1"/>
      <c r="P226" s="1"/>
      <c r="Q226" s="1"/>
      <c r="R226" s="1"/>
      <c r="S226" s="1"/>
    </row>
    <row r="227" spans="1:19" s="21" customFormat="1" ht="14.25" customHeight="1">
      <c r="A227" s="9">
        <v>2</v>
      </c>
      <c r="B227" s="9" t="s">
        <v>23</v>
      </c>
      <c r="C227" s="3"/>
      <c r="D227" s="3"/>
      <c r="E227" s="3"/>
      <c r="F227" s="9">
        <v>12</v>
      </c>
      <c r="G227" s="3"/>
      <c r="H227" s="7">
        <v>28</v>
      </c>
      <c r="I227" s="7">
        <f>SUM(J227:K227)</f>
        <v>506.4</v>
      </c>
      <c r="J227" s="9">
        <v>506.4</v>
      </c>
      <c r="K227" s="51"/>
      <c r="L227" s="5" t="s">
        <v>253</v>
      </c>
      <c r="M227" s="1"/>
      <c r="N227" s="1"/>
      <c r="O227" s="1"/>
      <c r="P227" s="1"/>
      <c r="Q227" s="1"/>
      <c r="R227" s="1"/>
      <c r="S227" s="1"/>
    </row>
    <row r="228" spans="1:19" s="21" customFormat="1" ht="14.25" customHeight="1">
      <c r="A228" s="9">
        <v>3</v>
      </c>
      <c r="B228" s="9" t="s">
        <v>24</v>
      </c>
      <c r="C228" s="3"/>
      <c r="D228" s="3"/>
      <c r="E228" s="3"/>
      <c r="F228" s="9">
        <v>12</v>
      </c>
      <c r="G228" s="3"/>
      <c r="H228" s="7">
        <v>28</v>
      </c>
      <c r="I228" s="8">
        <f>SUM(J228:K228)</f>
        <v>512.3</v>
      </c>
      <c r="J228" s="31">
        <v>482.4</v>
      </c>
      <c r="K228" s="51">
        <v>29.9</v>
      </c>
      <c r="L228" s="5" t="s">
        <v>253</v>
      </c>
      <c r="M228" s="1"/>
      <c r="N228" s="1"/>
      <c r="O228" s="1"/>
      <c r="P228" s="1"/>
      <c r="Q228" s="1"/>
      <c r="R228" s="1"/>
      <c r="S228" s="1"/>
    </row>
    <row r="229" spans="1:19" s="21" customFormat="1" ht="14.25" customHeight="1">
      <c r="A229" s="4">
        <f>SUM(A228)</f>
        <v>3</v>
      </c>
      <c r="B229" s="4" t="s">
        <v>41</v>
      </c>
      <c r="C229" s="3"/>
      <c r="D229" s="3"/>
      <c r="E229" s="3"/>
      <c r="F229" s="19">
        <f>SUM(F226:F228)</f>
        <v>36</v>
      </c>
      <c r="G229" s="3"/>
      <c r="H229" s="19">
        <f>SUM(H226:H228)</f>
        <v>88</v>
      </c>
      <c r="I229" s="41">
        <f>SUM(I226:I228)</f>
        <v>1538.8999999999999</v>
      </c>
      <c r="J229" s="41">
        <f>SUM(J226:J228)</f>
        <v>1509</v>
      </c>
      <c r="K229" s="20">
        <f>SUM(K226:K228)</f>
        <v>29.9</v>
      </c>
      <c r="L229" s="5" t="s">
        <v>253</v>
      </c>
      <c r="M229" s="1"/>
      <c r="N229" s="1"/>
      <c r="O229" s="1"/>
      <c r="P229" s="1"/>
      <c r="Q229" s="1"/>
      <c r="R229" s="1"/>
      <c r="S229" s="1"/>
    </row>
    <row r="230" spans="1:19" s="21" customFormat="1" ht="25.5">
      <c r="A230" s="9">
        <v>1</v>
      </c>
      <c r="B230" s="35" t="s">
        <v>0</v>
      </c>
      <c r="C230" s="3"/>
      <c r="D230" s="3"/>
      <c r="E230" s="3"/>
      <c r="F230" s="7">
        <v>36</v>
      </c>
      <c r="G230" s="3"/>
      <c r="H230" s="7">
        <v>107</v>
      </c>
      <c r="I230" s="7">
        <f>SUM(J230:K230)</f>
        <v>2077.61</v>
      </c>
      <c r="J230" s="5">
        <v>2077.61</v>
      </c>
      <c r="K230" s="53"/>
      <c r="L230" s="35" t="s">
        <v>259</v>
      </c>
      <c r="M230" s="1"/>
      <c r="N230" s="1"/>
      <c r="O230" s="1"/>
      <c r="P230" s="1"/>
      <c r="Q230" s="1"/>
      <c r="R230" s="1"/>
      <c r="S230" s="1"/>
    </row>
    <row r="231" spans="1:19" s="15" customFormat="1" ht="15">
      <c r="A231" s="4">
        <f>SUM(A230)</f>
        <v>1</v>
      </c>
      <c r="B231" s="3" t="s">
        <v>216</v>
      </c>
      <c r="C231" s="3"/>
      <c r="D231" s="3"/>
      <c r="E231" s="3"/>
      <c r="F231" s="3">
        <f>SUM(F230)</f>
        <v>36</v>
      </c>
      <c r="G231" s="3"/>
      <c r="H231" s="3">
        <f>SUM(H230)</f>
        <v>107</v>
      </c>
      <c r="I231" s="20">
        <f>SUM(I230)</f>
        <v>2077.61</v>
      </c>
      <c r="J231" s="3">
        <f>SUM(J230)</f>
        <v>2077.61</v>
      </c>
      <c r="K231" s="20">
        <f>SUM(K230)</f>
        <v>0</v>
      </c>
      <c r="L231" s="5"/>
      <c r="M231" s="1"/>
      <c r="N231" s="1"/>
      <c r="O231" s="1"/>
      <c r="P231" s="1"/>
      <c r="Q231" s="1"/>
      <c r="R231" s="1"/>
      <c r="S231" s="1"/>
    </row>
    <row r="232" spans="1:19" s="15" customFormat="1" ht="29.25" customHeight="1">
      <c r="A232" s="16">
        <f>SUM(A231,A229,A224,A216,A212)</f>
        <v>22</v>
      </c>
      <c r="B232" s="98" t="s">
        <v>1</v>
      </c>
      <c r="C232" s="81"/>
      <c r="D232" s="81"/>
      <c r="E232" s="81"/>
      <c r="F232" s="16">
        <f>SUM(F231,F229,F224,F216,F212)</f>
        <v>346</v>
      </c>
      <c r="G232" s="16"/>
      <c r="H232" s="16">
        <f>SUM(H231,H229,H224,H216,H212)</f>
        <v>792</v>
      </c>
      <c r="I232" s="49">
        <f>SUM(I231,I229,I224,I216,I212)</f>
        <v>16212.009999999998</v>
      </c>
      <c r="J232" s="49">
        <f>SUM(J231,J229,J224,J216,J212)</f>
        <v>16182.11</v>
      </c>
      <c r="K232" s="49">
        <f>SUM(K231,K229,K224,K216,K212)</f>
        <v>29.9</v>
      </c>
      <c r="L232" s="5"/>
      <c r="M232" s="1"/>
      <c r="N232" s="1"/>
      <c r="O232" s="1"/>
      <c r="P232" s="1"/>
      <c r="Q232" s="1"/>
      <c r="R232" s="1"/>
      <c r="S232" s="1"/>
    </row>
    <row r="233" spans="1:19" s="15" customFormat="1" ht="9" customHeight="1">
      <c r="A233" s="16"/>
      <c r="B233" s="38"/>
      <c r="C233" s="16"/>
      <c r="D233" s="16"/>
      <c r="E233" s="16"/>
      <c r="F233" s="16"/>
      <c r="G233" s="16"/>
      <c r="H233" s="16"/>
      <c r="I233" s="16"/>
      <c r="J233" s="16"/>
      <c r="K233" s="49"/>
      <c r="L233" s="5"/>
      <c r="M233" s="1"/>
      <c r="N233" s="1"/>
      <c r="O233" s="1"/>
      <c r="P233" s="1"/>
      <c r="Q233" s="1"/>
      <c r="R233" s="1"/>
      <c r="S233" s="1"/>
    </row>
    <row r="234" spans="1:19" s="21" customFormat="1" ht="15">
      <c r="A234" s="84" t="s">
        <v>2</v>
      </c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32"/>
      <c r="M234" s="1"/>
      <c r="N234" s="1"/>
      <c r="O234" s="1"/>
      <c r="P234" s="1"/>
      <c r="Q234" s="1"/>
      <c r="R234" s="1"/>
      <c r="S234" s="1"/>
    </row>
    <row r="235" spans="1:12" ht="12.75">
      <c r="A235" s="4"/>
      <c r="B235" s="4" t="s">
        <v>42</v>
      </c>
      <c r="C235" s="4"/>
      <c r="D235" s="4"/>
      <c r="E235" s="4"/>
      <c r="F235" s="4"/>
      <c r="G235" s="4"/>
      <c r="H235" s="4"/>
      <c r="I235" s="4"/>
      <c r="J235" s="4"/>
      <c r="K235" s="52"/>
      <c r="L235" s="4"/>
    </row>
    <row r="236" spans="1:12" ht="13.5" customHeight="1">
      <c r="A236" s="5">
        <v>1</v>
      </c>
      <c r="B236" s="5" t="s">
        <v>43</v>
      </c>
      <c r="C236" s="5"/>
      <c r="D236" s="5"/>
      <c r="E236" s="5"/>
      <c r="F236" s="5">
        <v>18</v>
      </c>
      <c r="G236" s="5"/>
      <c r="H236" s="9">
        <v>30</v>
      </c>
      <c r="I236" s="7">
        <f>SUM(J236:K236)</f>
        <v>860.1</v>
      </c>
      <c r="J236" s="5">
        <v>860.1</v>
      </c>
      <c r="K236" s="53"/>
      <c r="L236" s="35" t="s">
        <v>259</v>
      </c>
    </row>
    <row r="237" spans="1:19" s="15" customFormat="1" ht="13.5" customHeight="1">
      <c r="A237" s="5">
        <v>2</v>
      </c>
      <c r="B237" s="5" t="s">
        <v>44</v>
      </c>
      <c r="C237" s="5"/>
      <c r="D237" s="5"/>
      <c r="E237" s="5"/>
      <c r="F237" s="5">
        <v>18</v>
      </c>
      <c r="G237" s="5"/>
      <c r="H237" s="9">
        <v>53</v>
      </c>
      <c r="I237" s="7">
        <f>SUM(J237:K237)</f>
        <v>979.3</v>
      </c>
      <c r="J237" s="5">
        <v>979.3</v>
      </c>
      <c r="K237" s="53"/>
      <c r="L237" s="5" t="s">
        <v>253</v>
      </c>
      <c r="M237" s="1"/>
      <c r="N237" s="1"/>
      <c r="O237" s="1"/>
      <c r="P237" s="1"/>
      <c r="Q237" s="1"/>
      <c r="R237" s="1"/>
      <c r="S237" s="1"/>
    </row>
    <row r="238" spans="1:19" s="15" customFormat="1" ht="15">
      <c r="A238" s="16">
        <f>SUM(A237)</f>
        <v>2</v>
      </c>
      <c r="B238" s="28" t="s">
        <v>45</v>
      </c>
      <c r="C238" s="16"/>
      <c r="D238" s="16"/>
      <c r="E238" s="16"/>
      <c r="F238" s="16">
        <v>36</v>
      </c>
      <c r="G238" s="16"/>
      <c r="H238" s="16">
        <v>36</v>
      </c>
      <c r="I238" s="16">
        <f>SUM(I236:I237)</f>
        <v>1839.4</v>
      </c>
      <c r="J238" s="16">
        <f>SUM(J236:J237)</f>
        <v>1839.4</v>
      </c>
      <c r="K238" s="49">
        <v>0</v>
      </c>
      <c r="L238" s="16"/>
      <c r="M238" s="1"/>
      <c r="N238" s="1"/>
      <c r="O238" s="1"/>
      <c r="P238" s="1"/>
      <c r="Q238" s="1"/>
      <c r="R238" s="1"/>
      <c r="S238" s="1"/>
    </row>
    <row r="239" spans="1:19" s="24" customFormat="1" ht="9" customHeight="1">
      <c r="A239" s="16"/>
      <c r="B239" s="28"/>
      <c r="C239" s="16"/>
      <c r="D239" s="16"/>
      <c r="E239" s="16"/>
      <c r="F239" s="16"/>
      <c r="G239" s="16"/>
      <c r="H239" s="16"/>
      <c r="I239" s="16"/>
      <c r="J239" s="16"/>
      <c r="K239" s="49"/>
      <c r="L239" s="37"/>
      <c r="M239" s="1"/>
      <c r="N239" s="1"/>
      <c r="O239" s="1"/>
      <c r="P239" s="1"/>
      <c r="Q239" s="1"/>
      <c r="R239" s="1"/>
      <c r="S239" s="1"/>
    </row>
    <row r="240" spans="1:12" ht="14.25" customHeight="1">
      <c r="A240" s="85" t="s">
        <v>4</v>
      </c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23"/>
    </row>
    <row r="241" spans="1:12" ht="12.75" customHeight="1">
      <c r="A241" s="5">
        <v>1</v>
      </c>
      <c r="B241" s="5" t="s">
        <v>46</v>
      </c>
      <c r="C241" s="5">
        <v>1987</v>
      </c>
      <c r="D241" s="5"/>
      <c r="E241" s="5"/>
      <c r="F241" s="5">
        <v>22</v>
      </c>
      <c r="G241" s="5"/>
      <c r="H241" s="9">
        <v>27</v>
      </c>
      <c r="I241" s="7">
        <f aca="true" t="shared" si="6" ref="I241:I271">SUM(J241:K241)</f>
        <v>931.9</v>
      </c>
      <c r="J241" s="5">
        <v>931.9</v>
      </c>
      <c r="K241" s="53"/>
      <c r="L241" s="37" t="s">
        <v>252</v>
      </c>
    </row>
    <row r="242" spans="1:12" ht="12.75">
      <c r="A242" s="5">
        <v>2</v>
      </c>
      <c r="B242" s="5" t="s">
        <v>47</v>
      </c>
      <c r="C242" s="5">
        <v>1998</v>
      </c>
      <c r="D242" s="5"/>
      <c r="E242" s="5"/>
      <c r="F242" s="5">
        <v>6</v>
      </c>
      <c r="G242" s="5"/>
      <c r="H242" s="9">
        <v>12</v>
      </c>
      <c r="I242" s="7">
        <f t="shared" si="6"/>
        <v>629.8</v>
      </c>
      <c r="J242" s="5">
        <v>629.8</v>
      </c>
      <c r="K242" s="53"/>
      <c r="L242" s="5" t="s">
        <v>253</v>
      </c>
    </row>
    <row r="243" spans="1:12" ht="12.75">
      <c r="A243" s="5">
        <v>3</v>
      </c>
      <c r="B243" s="5" t="s">
        <v>48</v>
      </c>
      <c r="C243" s="5"/>
      <c r="D243" s="5"/>
      <c r="E243" s="5"/>
      <c r="F243" s="5">
        <v>2</v>
      </c>
      <c r="G243" s="5"/>
      <c r="H243" s="9">
        <v>5</v>
      </c>
      <c r="I243" s="7">
        <f t="shared" si="6"/>
        <v>106.5</v>
      </c>
      <c r="J243" s="5">
        <v>106.5</v>
      </c>
      <c r="K243" s="53"/>
      <c r="L243" s="5" t="s">
        <v>253</v>
      </c>
    </row>
    <row r="244" spans="1:12" ht="12.75">
      <c r="A244" s="5"/>
      <c r="B244" s="4" t="s">
        <v>244</v>
      </c>
      <c r="C244" s="5"/>
      <c r="D244" s="5"/>
      <c r="E244" s="5"/>
      <c r="F244" s="5"/>
      <c r="G244" s="5"/>
      <c r="H244" s="9"/>
      <c r="I244" s="5"/>
      <c r="J244" s="5"/>
      <c r="K244" s="53"/>
      <c r="L244" s="5" t="s">
        <v>253</v>
      </c>
    </row>
    <row r="245" spans="1:12" ht="12.75">
      <c r="A245" s="5">
        <v>4</v>
      </c>
      <c r="B245" s="5" t="s">
        <v>224</v>
      </c>
      <c r="C245" s="5">
        <v>1968</v>
      </c>
      <c r="D245" s="5">
        <v>2</v>
      </c>
      <c r="E245" s="5"/>
      <c r="F245" s="5">
        <v>8</v>
      </c>
      <c r="G245" s="5"/>
      <c r="H245" s="9">
        <v>30</v>
      </c>
      <c r="I245" s="7">
        <f t="shared" si="6"/>
        <v>313.6</v>
      </c>
      <c r="J245" s="5">
        <v>313.6</v>
      </c>
      <c r="K245" s="53"/>
      <c r="L245" s="5" t="s">
        <v>253</v>
      </c>
    </row>
    <row r="246" spans="1:12" ht="12.75">
      <c r="A246" s="5">
        <v>5</v>
      </c>
      <c r="B246" s="5" t="s">
        <v>225</v>
      </c>
      <c r="C246" s="5">
        <v>1968</v>
      </c>
      <c r="D246" s="5">
        <v>2</v>
      </c>
      <c r="E246" s="5"/>
      <c r="F246" s="5">
        <v>8</v>
      </c>
      <c r="G246" s="5"/>
      <c r="H246" s="9">
        <v>12</v>
      </c>
      <c r="I246" s="7">
        <f t="shared" si="6"/>
        <v>385.1</v>
      </c>
      <c r="J246" s="5">
        <v>385.1</v>
      </c>
      <c r="K246" s="53"/>
      <c r="L246" s="5" t="s">
        <v>253</v>
      </c>
    </row>
    <row r="247" spans="1:12" ht="12.75">
      <c r="A247" s="5">
        <v>6</v>
      </c>
      <c r="B247" s="5" t="s">
        <v>226</v>
      </c>
      <c r="C247" s="5">
        <v>1969</v>
      </c>
      <c r="D247" s="5">
        <v>2</v>
      </c>
      <c r="E247" s="5"/>
      <c r="F247" s="5">
        <v>8</v>
      </c>
      <c r="G247" s="5"/>
      <c r="H247" s="9">
        <v>21</v>
      </c>
      <c r="I247" s="7">
        <f t="shared" si="6"/>
        <v>387.8</v>
      </c>
      <c r="J247" s="5">
        <v>387.8</v>
      </c>
      <c r="K247" s="53"/>
      <c r="L247" s="5" t="s">
        <v>253</v>
      </c>
    </row>
    <row r="248" spans="1:12" ht="12.75">
      <c r="A248" s="5">
        <v>7</v>
      </c>
      <c r="B248" s="9" t="s">
        <v>281</v>
      </c>
      <c r="C248" s="5"/>
      <c r="D248" s="5">
        <v>2</v>
      </c>
      <c r="E248" s="5"/>
      <c r="F248" s="5">
        <v>8</v>
      </c>
      <c r="G248" s="5"/>
      <c r="H248" s="9">
        <v>16</v>
      </c>
      <c r="I248" s="7">
        <v>308.1</v>
      </c>
      <c r="J248" s="5">
        <v>308.1</v>
      </c>
      <c r="K248" s="53"/>
      <c r="L248" s="5"/>
    </row>
    <row r="249" spans="1:12" ht="12.75">
      <c r="A249" s="5">
        <v>8</v>
      </c>
      <c r="B249" s="5" t="s">
        <v>227</v>
      </c>
      <c r="C249" s="5">
        <v>1982</v>
      </c>
      <c r="D249" s="5">
        <v>3</v>
      </c>
      <c r="E249" s="5"/>
      <c r="F249" s="5">
        <v>18</v>
      </c>
      <c r="G249" s="5"/>
      <c r="H249" s="9">
        <v>39</v>
      </c>
      <c r="I249" s="7">
        <f t="shared" si="6"/>
        <v>840.7</v>
      </c>
      <c r="J249" s="5">
        <v>840.7</v>
      </c>
      <c r="K249" s="53"/>
      <c r="L249" s="5" t="s">
        <v>253</v>
      </c>
    </row>
    <row r="250" spans="1:12" ht="12.75">
      <c r="A250" s="5">
        <v>9</v>
      </c>
      <c r="B250" s="5" t="s">
        <v>228</v>
      </c>
      <c r="C250" s="5">
        <v>1982</v>
      </c>
      <c r="D250" s="5">
        <v>3</v>
      </c>
      <c r="E250" s="5"/>
      <c r="F250" s="5">
        <v>18</v>
      </c>
      <c r="G250" s="5"/>
      <c r="H250" s="9">
        <v>34</v>
      </c>
      <c r="I250" s="7">
        <f t="shared" si="6"/>
        <v>824.6</v>
      </c>
      <c r="J250" s="5">
        <v>824.6</v>
      </c>
      <c r="K250" s="53"/>
      <c r="L250" s="5" t="s">
        <v>253</v>
      </c>
    </row>
    <row r="251" spans="1:12" ht="12.75">
      <c r="A251" s="5">
        <v>10</v>
      </c>
      <c r="B251" s="5" t="s">
        <v>229</v>
      </c>
      <c r="C251" s="5">
        <v>1989</v>
      </c>
      <c r="D251" s="5">
        <v>3</v>
      </c>
      <c r="E251" s="5"/>
      <c r="F251" s="5">
        <v>18</v>
      </c>
      <c r="G251" s="5"/>
      <c r="H251" s="9">
        <v>44</v>
      </c>
      <c r="I251" s="7">
        <f t="shared" si="6"/>
        <v>856.1</v>
      </c>
      <c r="J251" s="5">
        <v>856.1</v>
      </c>
      <c r="K251" s="53"/>
      <c r="L251" s="5" t="s">
        <v>253</v>
      </c>
    </row>
    <row r="252" spans="1:12" ht="12.75">
      <c r="A252" s="5">
        <v>11</v>
      </c>
      <c r="B252" s="5" t="s">
        <v>230</v>
      </c>
      <c r="C252" s="5">
        <v>1986</v>
      </c>
      <c r="D252" s="5">
        <v>3</v>
      </c>
      <c r="E252" s="5"/>
      <c r="F252" s="5">
        <v>36</v>
      </c>
      <c r="G252" s="5"/>
      <c r="H252" s="9">
        <v>91</v>
      </c>
      <c r="I252" s="7">
        <f t="shared" si="6"/>
        <v>1866.7</v>
      </c>
      <c r="J252" s="5">
        <v>1866.7</v>
      </c>
      <c r="K252" s="53"/>
      <c r="L252" s="5" t="s">
        <v>253</v>
      </c>
    </row>
    <row r="253" spans="1:12" ht="12.75">
      <c r="A253" s="5">
        <v>12</v>
      </c>
      <c r="B253" s="5" t="s">
        <v>231</v>
      </c>
      <c r="C253" s="5">
        <v>1984</v>
      </c>
      <c r="D253" s="5">
        <v>3</v>
      </c>
      <c r="E253" s="5"/>
      <c r="F253" s="5">
        <v>36</v>
      </c>
      <c r="G253" s="5"/>
      <c r="H253" s="9">
        <v>91</v>
      </c>
      <c r="I253" s="7">
        <f t="shared" si="6"/>
        <v>1869.5</v>
      </c>
      <c r="J253" s="5">
        <v>1869.5</v>
      </c>
      <c r="K253" s="53"/>
      <c r="L253" s="5" t="s">
        <v>253</v>
      </c>
    </row>
    <row r="254" spans="1:12" ht="12.75">
      <c r="A254" s="5">
        <v>13</v>
      </c>
      <c r="B254" s="5" t="s">
        <v>232</v>
      </c>
      <c r="C254" s="5">
        <v>1973</v>
      </c>
      <c r="D254" s="5">
        <v>2</v>
      </c>
      <c r="E254" s="5"/>
      <c r="F254" s="5">
        <v>12</v>
      </c>
      <c r="G254" s="5"/>
      <c r="H254" s="9">
        <v>24</v>
      </c>
      <c r="I254" s="7">
        <f t="shared" si="6"/>
        <v>572.2</v>
      </c>
      <c r="J254" s="5">
        <v>572.2</v>
      </c>
      <c r="K254" s="53"/>
      <c r="L254" s="5" t="s">
        <v>253</v>
      </c>
    </row>
    <row r="255" spans="1:12" ht="12.75">
      <c r="A255" s="5">
        <v>14</v>
      </c>
      <c r="B255" s="5" t="s">
        <v>233</v>
      </c>
      <c r="C255" s="5">
        <v>1976</v>
      </c>
      <c r="D255" s="5">
        <v>2</v>
      </c>
      <c r="E255" s="5"/>
      <c r="F255" s="5">
        <v>12</v>
      </c>
      <c r="G255" s="5"/>
      <c r="H255" s="9">
        <v>29</v>
      </c>
      <c r="I255" s="7">
        <f t="shared" si="6"/>
        <v>569.4</v>
      </c>
      <c r="J255" s="5">
        <v>569.4</v>
      </c>
      <c r="K255" s="53"/>
      <c r="L255" s="5" t="s">
        <v>253</v>
      </c>
    </row>
    <row r="256" spans="1:12" ht="12.75">
      <c r="A256" s="5">
        <v>15</v>
      </c>
      <c r="B256" s="5" t="s">
        <v>234</v>
      </c>
      <c r="C256" s="5">
        <v>1980</v>
      </c>
      <c r="D256" s="5">
        <v>3</v>
      </c>
      <c r="E256" s="5"/>
      <c r="F256" s="5">
        <v>24</v>
      </c>
      <c r="G256" s="5"/>
      <c r="H256" s="9">
        <v>62</v>
      </c>
      <c r="I256" s="7">
        <f t="shared" si="6"/>
        <v>1175.4</v>
      </c>
      <c r="J256" s="5">
        <v>1175.4</v>
      </c>
      <c r="K256" s="53"/>
      <c r="L256" s="5" t="s">
        <v>253</v>
      </c>
    </row>
    <row r="257" spans="1:12" ht="12.75">
      <c r="A257" s="5">
        <v>16</v>
      </c>
      <c r="B257" s="5" t="s">
        <v>235</v>
      </c>
      <c r="C257" s="5">
        <v>1979</v>
      </c>
      <c r="D257" s="5">
        <v>3</v>
      </c>
      <c r="E257" s="5"/>
      <c r="F257" s="5">
        <v>18</v>
      </c>
      <c r="G257" s="5"/>
      <c r="H257" s="9">
        <v>49</v>
      </c>
      <c r="I257" s="7">
        <f t="shared" si="6"/>
        <v>848.4</v>
      </c>
      <c r="J257" s="5">
        <v>848.4</v>
      </c>
      <c r="K257" s="53"/>
      <c r="L257" s="5" t="s">
        <v>253</v>
      </c>
    </row>
    <row r="258" spans="1:12" ht="12.75">
      <c r="A258" s="5">
        <v>17</v>
      </c>
      <c r="B258" s="5" t="s">
        <v>236</v>
      </c>
      <c r="C258" s="5">
        <v>1979</v>
      </c>
      <c r="D258" s="5">
        <v>3</v>
      </c>
      <c r="E258" s="5"/>
      <c r="F258" s="5">
        <v>18</v>
      </c>
      <c r="G258" s="5"/>
      <c r="H258" s="9">
        <v>40</v>
      </c>
      <c r="I258" s="7">
        <f t="shared" si="6"/>
        <v>846.6</v>
      </c>
      <c r="J258" s="5">
        <v>846.6</v>
      </c>
      <c r="K258" s="53"/>
      <c r="L258" s="5" t="s">
        <v>253</v>
      </c>
    </row>
    <row r="259" spans="1:12" ht="12.75">
      <c r="A259" s="5">
        <v>18</v>
      </c>
      <c r="B259" s="5" t="s">
        <v>237</v>
      </c>
      <c r="C259" s="5">
        <v>1980</v>
      </c>
      <c r="D259" s="5">
        <v>3</v>
      </c>
      <c r="E259" s="5"/>
      <c r="F259" s="5">
        <v>24</v>
      </c>
      <c r="G259" s="5"/>
      <c r="H259" s="9">
        <v>63</v>
      </c>
      <c r="I259" s="7">
        <f t="shared" si="6"/>
        <v>1152.8</v>
      </c>
      <c r="J259" s="5">
        <v>1152.8</v>
      </c>
      <c r="K259" s="53"/>
      <c r="L259" s="4"/>
    </row>
    <row r="260" spans="1:12" s="21" customFormat="1" ht="12.75">
      <c r="A260" s="5">
        <v>19</v>
      </c>
      <c r="B260" s="5" t="s">
        <v>238</v>
      </c>
      <c r="C260" s="5">
        <v>1989</v>
      </c>
      <c r="D260" s="5">
        <v>3</v>
      </c>
      <c r="E260" s="5"/>
      <c r="F260" s="5">
        <v>18</v>
      </c>
      <c r="G260" s="5"/>
      <c r="H260" s="9">
        <v>48</v>
      </c>
      <c r="I260" s="8">
        <f t="shared" si="6"/>
        <v>936.8</v>
      </c>
      <c r="J260" s="36">
        <v>936.8</v>
      </c>
      <c r="K260" s="53"/>
      <c r="L260" s="5" t="s">
        <v>253</v>
      </c>
    </row>
    <row r="261" spans="1:12" ht="12.75">
      <c r="A261" s="4"/>
      <c r="B261" s="4" t="s">
        <v>243</v>
      </c>
      <c r="C261" s="4"/>
      <c r="D261" s="4"/>
      <c r="E261" s="4"/>
      <c r="F261" s="4"/>
      <c r="G261" s="4"/>
      <c r="H261" s="9"/>
      <c r="I261" s="4"/>
      <c r="J261" s="4"/>
      <c r="K261" s="52"/>
      <c r="L261" s="4"/>
    </row>
    <row r="262" spans="1:12" ht="12.75">
      <c r="A262" s="5">
        <v>20</v>
      </c>
      <c r="B262" s="5" t="s">
        <v>239</v>
      </c>
      <c r="C262" s="5">
        <v>1987</v>
      </c>
      <c r="D262" s="5">
        <v>2</v>
      </c>
      <c r="E262" s="5"/>
      <c r="F262" s="5">
        <v>18</v>
      </c>
      <c r="G262" s="5"/>
      <c r="H262" s="9">
        <v>46</v>
      </c>
      <c r="I262" s="8">
        <f t="shared" si="6"/>
        <v>846.5</v>
      </c>
      <c r="J262" s="5">
        <v>846.5</v>
      </c>
      <c r="K262" s="53"/>
      <c r="L262" s="5" t="s">
        <v>253</v>
      </c>
    </row>
    <row r="263" spans="1:12" s="10" customFormat="1" ht="12.75">
      <c r="A263" s="5">
        <v>21</v>
      </c>
      <c r="B263" s="5" t="s">
        <v>240</v>
      </c>
      <c r="C263" s="5">
        <v>1985</v>
      </c>
      <c r="D263" s="5">
        <v>2</v>
      </c>
      <c r="E263" s="5"/>
      <c r="F263" s="5">
        <v>18</v>
      </c>
      <c r="G263" s="5"/>
      <c r="H263" s="9">
        <v>42</v>
      </c>
      <c r="I263" s="8">
        <f t="shared" si="6"/>
        <v>851.2</v>
      </c>
      <c r="J263" s="36">
        <v>851.2</v>
      </c>
      <c r="K263" s="53"/>
      <c r="L263" s="5" t="s">
        <v>253</v>
      </c>
    </row>
    <row r="264" spans="1:12" s="10" customFormat="1" ht="12.75">
      <c r="A264" s="9">
        <v>22</v>
      </c>
      <c r="B264" s="9" t="s">
        <v>241</v>
      </c>
      <c r="C264" s="9">
        <v>1988</v>
      </c>
      <c r="D264" s="9">
        <v>2</v>
      </c>
      <c r="E264" s="9"/>
      <c r="F264" s="9">
        <v>18</v>
      </c>
      <c r="G264" s="9"/>
      <c r="H264" s="9">
        <v>41</v>
      </c>
      <c r="I264" s="8">
        <f t="shared" si="6"/>
        <v>873.1</v>
      </c>
      <c r="J264" s="9">
        <v>873.1</v>
      </c>
      <c r="K264" s="51"/>
      <c r="L264" s="5" t="s">
        <v>253</v>
      </c>
    </row>
    <row r="265" spans="1:12" ht="12.75">
      <c r="A265" s="9">
        <v>23</v>
      </c>
      <c r="B265" s="9" t="s">
        <v>242</v>
      </c>
      <c r="C265" s="9">
        <v>1989</v>
      </c>
      <c r="D265" s="9">
        <v>2</v>
      </c>
      <c r="E265" s="9"/>
      <c r="F265" s="9">
        <v>16</v>
      </c>
      <c r="G265" s="9"/>
      <c r="H265" s="9">
        <v>32</v>
      </c>
      <c r="I265" s="8">
        <f t="shared" si="6"/>
        <v>872.8</v>
      </c>
      <c r="J265" s="31">
        <v>778</v>
      </c>
      <c r="K265" s="51">
        <v>94.8</v>
      </c>
      <c r="L265" s="5" t="s">
        <v>253</v>
      </c>
    </row>
    <row r="266" spans="1:12" ht="12.75">
      <c r="A266" s="5">
        <v>24</v>
      </c>
      <c r="B266" s="5" t="s">
        <v>43</v>
      </c>
      <c r="C266" s="5"/>
      <c r="D266" s="5"/>
      <c r="E266" s="5"/>
      <c r="F266" s="5">
        <v>8</v>
      </c>
      <c r="G266" s="5"/>
      <c r="H266" s="9">
        <v>16</v>
      </c>
      <c r="I266" s="8">
        <f t="shared" si="6"/>
        <v>360.8</v>
      </c>
      <c r="J266" s="5">
        <v>360.8</v>
      </c>
      <c r="K266" s="53"/>
      <c r="L266" s="5" t="s">
        <v>253</v>
      </c>
    </row>
    <row r="267" spans="1:12" s="21" customFormat="1" ht="12.75">
      <c r="A267" s="5">
        <v>25</v>
      </c>
      <c r="B267" s="5" t="s">
        <v>24</v>
      </c>
      <c r="C267" s="5"/>
      <c r="D267" s="5"/>
      <c r="E267" s="5"/>
      <c r="F267" s="5">
        <v>8</v>
      </c>
      <c r="G267" s="5"/>
      <c r="H267" s="9">
        <v>27</v>
      </c>
      <c r="I267" s="8">
        <f t="shared" si="6"/>
        <v>373.7</v>
      </c>
      <c r="J267" s="5">
        <v>373.7</v>
      </c>
      <c r="K267" s="53"/>
      <c r="L267" s="5" t="s">
        <v>253</v>
      </c>
    </row>
    <row r="268" spans="1:12" ht="12.75">
      <c r="A268" s="5"/>
      <c r="B268" s="4" t="s">
        <v>247</v>
      </c>
      <c r="C268" s="4"/>
      <c r="D268" s="4"/>
      <c r="E268" s="4"/>
      <c r="F268" s="4"/>
      <c r="G268" s="4"/>
      <c r="H268" s="9"/>
      <c r="I268" s="4"/>
      <c r="J268" s="4"/>
      <c r="K268" s="52"/>
      <c r="L268" s="5" t="s">
        <v>253</v>
      </c>
    </row>
    <row r="269" spans="1:12" ht="12.75">
      <c r="A269" s="5">
        <v>26</v>
      </c>
      <c r="B269" s="5" t="s">
        <v>249</v>
      </c>
      <c r="C269" s="5"/>
      <c r="D269" s="5"/>
      <c r="E269" s="5"/>
      <c r="F269" s="5">
        <v>18</v>
      </c>
      <c r="G269" s="5"/>
      <c r="H269" s="9">
        <v>32</v>
      </c>
      <c r="I269" s="8">
        <f t="shared" si="6"/>
        <v>754.5</v>
      </c>
      <c r="J269" s="5">
        <v>754.5</v>
      </c>
      <c r="K269" s="53"/>
      <c r="L269" s="5" t="s">
        <v>253</v>
      </c>
    </row>
    <row r="270" spans="1:12" ht="12.75">
      <c r="A270" s="5">
        <v>27</v>
      </c>
      <c r="B270" s="5" t="s">
        <v>248</v>
      </c>
      <c r="C270" s="5"/>
      <c r="D270" s="5"/>
      <c r="E270" s="5"/>
      <c r="F270" s="5">
        <v>18</v>
      </c>
      <c r="G270" s="5"/>
      <c r="H270" s="9">
        <v>27</v>
      </c>
      <c r="I270" s="8">
        <f t="shared" si="6"/>
        <v>938.5</v>
      </c>
      <c r="J270" s="5">
        <v>938.5</v>
      </c>
      <c r="K270" s="53"/>
      <c r="L270" s="5" t="s">
        <v>253</v>
      </c>
    </row>
    <row r="271" spans="1:12" s="21" customFormat="1" ht="12.75">
      <c r="A271" s="9">
        <v>28</v>
      </c>
      <c r="B271" s="5" t="s">
        <v>250</v>
      </c>
      <c r="C271" s="5"/>
      <c r="D271" s="5"/>
      <c r="E271" s="5"/>
      <c r="F271" s="5">
        <v>18</v>
      </c>
      <c r="G271" s="5"/>
      <c r="H271" s="9">
        <v>28</v>
      </c>
      <c r="I271" s="8">
        <f t="shared" si="6"/>
        <v>754.1</v>
      </c>
      <c r="J271" s="5">
        <v>754.1</v>
      </c>
      <c r="K271" s="53"/>
      <c r="L271" s="5" t="s">
        <v>253</v>
      </c>
    </row>
    <row r="272" spans="1:12" s="21" customFormat="1" ht="24" customHeight="1">
      <c r="A272" s="4">
        <f>SUM(A271)</f>
        <v>28</v>
      </c>
      <c r="B272" s="37" t="s">
        <v>245</v>
      </c>
      <c r="C272" s="4"/>
      <c r="D272" s="4"/>
      <c r="E272" s="4"/>
      <c r="F272" s="4">
        <f>SUM(F269:F271,F262:F267,F245:F260,F241:F243)</f>
        <v>454</v>
      </c>
      <c r="G272" s="4"/>
      <c r="H272" s="4">
        <f>SUM(H269:H271,H262:H267,H245:H260,H241:H243)</f>
        <v>1028</v>
      </c>
      <c r="I272" s="4">
        <f>SUM(I269:I271,I262:I267,I245:I260,I241:I243)</f>
        <v>22047.200000000004</v>
      </c>
      <c r="J272" s="4">
        <f>SUM(J269:J271,J262:J267,J245:J260,J241:J243)</f>
        <v>21952.400000000005</v>
      </c>
      <c r="K272" s="52">
        <f>SUM(K269:K271,K262:K267,K245:K260,K241:K243)</f>
        <v>94.8</v>
      </c>
      <c r="L272" s="4"/>
    </row>
    <row r="273" spans="1:12" s="21" customFormat="1" ht="15.75" customHeight="1">
      <c r="A273" s="4"/>
      <c r="B273" s="37"/>
      <c r="C273" s="4"/>
      <c r="D273" s="4"/>
      <c r="E273" s="4"/>
      <c r="F273" s="4"/>
      <c r="G273" s="4"/>
      <c r="H273" s="4"/>
      <c r="I273" s="4"/>
      <c r="J273" s="4"/>
      <c r="K273" s="52"/>
      <c r="L273" s="4"/>
    </row>
    <row r="274" spans="1:12" s="21" customFormat="1" ht="17.25" customHeight="1">
      <c r="A274" s="28" t="s">
        <v>262</v>
      </c>
      <c r="B274" s="34"/>
      <c r="C274" s="32"/>
      <c r="D274" s="32"/>
      <c r="E274" s="32"/>
      <c r="F274" s="32"/>
      <c r="G274" s="32"/>
      <c r="H274" s="32"/>
      <c r="I274" s="32"/>
      <c r="J274" s="32"/>
      <c r="K274" s="54"/>
      <c r="L274" s="34" t="s">
        <v>269</v>
      </c>
    </row>
    <row r="275" spans="1:12" s="21" customFormat="1" ht="12.75">
      <c r="A275" s="9">
        <v>1</v>
      </c>
      <c r="B275" s="39" t="s">
        <v>263</v>
      </c>
      <c r="C275" s="9">
        <v>1982</v>
      </c>
      <c r="D275" s="4"/>
      <c r="E275" s="4"/>
      <c r="F275" s="9">
        <v>18</v>
      </c>
      <c r="G275" s="4"/>
      <c r="H275" s="9">
        <v>48</v>
      </c>
      <c r="I275" s="8">
        <f>SUM(J275:K275)</f>
        <v>860.5</v>
      </c>
      <c r="J275" s="9">
        <v>860.5</v>
      </c>
      <c r="K275" s="51"/>
      <c r="L275" s="5" t="s">
        <v>253</v>
      </c>
    </row>
    <row r="276" spans="1:12" s="21" customFormat="1" ht="16.5" customHeight="1">
      <c r="A276" s="9">
        <v>2</v>
      </c>
      <c r="B276" s="39" t="s">
        <v>264</v>
      </c>
      <c r="C276" s="9">
        <v>1982</v>
      </c>
      <c r="D276" s="4"/>
      <c r="E276" s="4"/>
      <c r="F276" s="9">
        <v>18</v>
      </c>
      <c r="G276" s="4"/>
      <c r="H276" s="9">
        <v>49</v>
      </c>
      <c r="I276" s="8">
        <f>SUM(J276:K276)</f>
        <v>841.6</v>
      </c>
      <c r="J276" s="31">
        <v>841.6</v>
      </c>
      <c r="K276" s="51"/>
      <c r="L276" s="5" t="s">
        <v>253</v>
      </c>
    </row>
    <row r="277" spans="1:14" s="30" customFormat="1" ht="38.25" customHeight="1">
      <c r="A277" s="4">
        <v>2</v>
      </c>
      <c r="B277" s="37" t="s">
        <v>265</v>
      </c>
      <c r="C277" s="4"/>
      <c r="D277" s="4"/>
      <c r="E277" s="4"/>
      <c r="F277" s="4">
        <f>SUM(F275:F276)</f>
        <v>36</v>
      </c>
      <c r="G277" s="4"/>
      <c r="H277" s="4">
        <f>SUM(H275:H276)</f>
        <v>97</v>
      </c>
      <c r="I277" s="4">
        <f>SUM(I275:I276)</f>
        <v>1702.1</v>
      </c>
      <c r="J277" s="4">
        <f>SUM(J275:J276)</f>
        <v>1702.1</v>
      </c>
      <c r="K277" s="52"/>
      <c r="L277" s="4"/>
      <c r="M277" s="46"/>
      <c r="N277" s="46"/>
    </row>
    <row r="278" spans="1:12" ht="15.75">
      <c r="A278" s="40">
        <f>SUM(A277,A272,A238,A232,A198)</f>
        <v>244</v>
      </c>
      <c r="B278" s="58" t="s">
        <v>246</v>
      </c>
      <c r="C278" s="58"/>
      <c r="D278" s="29"/>
      <c r="E278" s="29"/>
      <c r="F278" s="29">
        <f>SUM(F277,F272,F238,F232,F198)</f>
        <v>3793</v>
      </c>
      <c r="G278" s="29"/>
      <c r="H278" s="40">
        <f>SUM(H277,H272,H238,H232,H198)</f>
        <v>7623</v>
      </c>
      <c r="I278" s="47">
        <f>SUM(I277,I272,I238,I232,I198)</f>
        <v>170811.89</v>
      </c>
      <c r="J278" s="47">
        <f>SUM(J277,J272,J238,J232,J198)</f>
        <v>163922.72000000003</v>
      </c>
      <c r="K278" s="47">
        <f>SUM(K277,K272,K238,K232,K198)</f>
        <v>6889.170000000001</v>
      </c>
      <c r="L278" s="29"/>
    </row>
    <row r="279" spans="1:12" ht="15.75">
      <c r="A279" s="42"/>
      <c r="B279" s="43"/>
      <c r="C279" s="43"/>
      <c r="D279" s="44"/>
      <c r="E279" s="44"/>
      <c r="F279" s="44"/>
      <c r="G279" s="44"/>
      <c r="H279" s="42"/>
      <c r="I279" s="55"/>
      <c r="J279" s="55"/>
      <c r="K279" s="55"/>
      <c r="L279" s="44"/>
    </row>
    <row r="280" spans="1:2" ht="12.75">
      <c r="A280" s="27" t="s">
        <v>251</v>
      </c>
      <c r="B280" s="27"/>
    </row>
    <row r="282" spans="1:12" ht="12.75" customHeight="1">
      <c r="A282" s="42"/>
      <c r="C282" s="43"/>
      <c r="D282" s="44"/>
      <c r="E282" s="44"/>
      <c r="G282" s="60"/>
      <c r="J282" s="45"/>
      <c r="K282" s="55"/>
      <c r="L282" s="44"/>
    </row>
    <row r="284" spans="1:12" ht="12.75" customHeight="1">
      <c r="A284" s="42"/>
      <c r="B284" s="43"/>
      <c r="C284" s="43"/>
      <c r="D284" s="44"/>
      <c r="E284" s="44"/>
      <c r="F284" s="44"/>
      <c r="G284" s="44"/>
      <c r="H284" s="44"/>
      <c r="J284" s="45"/>
      <c r="K284" s="55"/>
      <c r="L284" s="44"/>
    </row>
    <row r="285" spans="1:12" ht="12.75" customHeight="1">
      <c r="A285" s="42"/>
      <c r="B285" s="43"/>
      <c r="C285" s="43"/>
      <c r="D285" s="44"/>
      <c r="E285" s="44"/>
      <c r="F285" s="44"/>
      <c r="G285" s="44"/>
      <c r="H285" s="44"/>
      <c r="I285" s="44"/>
      <c r="J285" s="45"/>
      <c r="K285" s="55"/>
      <c r="L285" s="44"/>
    </row>
    <row r="332" spans="1:12" ht="12.75">
      <c r="A332" s="2"/>
      <c r="B332" s="25"/>
      <c r="C332" s="2"/>
      <c r="D332" s="2"/>
      <c r="E332" s="2"/>
      <c r="F332" s="2"/>
      <c r="G332" s="2"/>
      <c r="H332" s="2"/>
      <c r="I332" s="2"/>
      <c r="J332" s="2"/>
      <c r="K332" s="56"/>
      <c r="L332" s="2"/>
    </row>
    <row r="333" spans="1:12" ht="12.75">
      <c r="A333" s="2"/>
      <c r="B333" s="25"/>
      <c r="C333" s="2"/>
      <c r="D333" s="2"/>
      <c r="E333" s="2"/>
      <c r="F333" s="2"/>
      <c r="G333" s="2"/>
      <c r="H333" s="2"/>
      <c r="I333" s="2"/>
      <c r="J333" s="2"/>
      <c r="K333" s="56"/>
      <c r="L333" s="2"/>
    </row>
    <row r="334" spans="1:12" ht="12.75">
      <c r="A334" s="2"/>
      <c r="B334" s="25"/>
      <c r="C334" s="2"/>
      <c r="D334" s="2"/>
      <c r="E334" s="2"/>
      <c r="F334" s="2"/>
      <c r="G334" s="2"/>
      <c r="H334" s="2"/>
      <c r="I334" s="2"/>
      <c r="J334" s="2"/>
      <c r="K334" s="56"/>
      <c r="L334" s="2"/>
    </row>
    <row r="335" spans="1:12" ht="12.75">
      <c r="A335" s="2"/>
      <c r="B335" s="25"/>
      <c r="C335" s="2"/>
      <c r="D335" s="2"/>
      <c r="E335" s="2"/>
      <c r="F335" s="2"/>
      <c r="G335" s="2"/>
      <c r="H335" s="2"/>
      <c r="I335" s="2"/>
      <c r="J335" s="2"/>
      <c r="K335" s="56"/>
      <c r="L335" s="2"/>
    </row>
    <row r="336" spans="1:12" ht="12.75">
      <c r="A336" s="2"/>
      <c r="B336" s="25"/>
      <c r="C336" s="2"/>
      <c r="D336" s="2"/>
      <c r="E336" s="2"/>
      <c r="F336" s="2"/>
      <c r="G336" s="2"/>
      <c r="H336" s="2"/>
      <c r="I336" s="2"/>
      <c r="J336" s="2"/>
      <c r="K336" s="56"/>
      <c r="L336" s="2"/>
    </row>
    <row r="337" spans="1:12" ht="12.75">
      <c r="A337" s="2"/>
      <c r="B337" s="25"/>
      <c r="C337" s="2"/>
      <c r="D337" s="2"/>
      <c r="E337" s="2"/>
      <c r="F337" s="2"/>
      <c r="G337" s="2"/>
      <c r="H337" s="2"/>
      <c r="I337" s="2"/>
      <c r="J337" s="2"/>
      <c r="K337" s="56"/>
      <c r="L337" s="2"/>
    </row>
    <row r="338" spans="1:12" ht="12.75">
      <c r="A338" s="2"/>
      <c r="B338" s="25"/>
      <c r="C338" s="2"/>
      <c r="D338" s="2"/>
      <c r="E338" s="2"/>
      <c r="F338" s="2"/>
      <c r="G338" s="2"/>
      <c r="H338" s="2"/>
      <c r="I338" s="2"/>
      <c r="J338" s="2"/>
      <c r="K338" s="56"/>
      <c r="L338" s="2"/>
    </row>
    <row r="339" spans="1:12" ht="12.75">
      <c r="A339" s="2"/>
      <c r="B339" s="25"/>
      <c r="C339" s="2"/>
      <c r="D339" s="2"/>
      <c r="E339" s="2"/>
      <c r="F339" s="2"/>
      <c r="G339" s="2"/>
      <c r="H339" s="2"/>
      <c r="I339" s="2"/>
      <c r="J339" s="2"/>
      <c r="K339" s="56"/>
      <c r="L339" s="2"/>
    </row>
    <row r="340" spans="1:12" ht="12.75">
      <c r="A340" s="2"/>
      <c r="B340" s="25"/>
      <c r="C340" s="2"/>
      <c r="D340" s="2"/>
      <c r="E340" s="2"/>
      <c r="F340" s="2"/>
      <c r="G340" s="2"/>
      <c r="H340" s="2"/>
      <c r="I340" s="2"/>
      <c r="J340" s="2"/>
      <c r="K340" s="56"/>
      <c r="L340" s="2"/>
    </row>
    <row r="341" spans="1:12" ht="12.75">
      <c r="A341" s="2"/>
      <c r="B341" s="25"/>
      <c r="C341" s="2"/>
      <c r="D341" s="2"/>
      <c r="E341" s="2"/>
      <c r="F341" s="2"/>
      <c r="G341" s="2"/>
      <c r="H341" s="2"/>
      <c r="I341" s="2"/>
      <c r="J341" s="2"/>
      <c r="K341" s="56"/>
      <c r="L341" s="2"/>
    </row>
    <row r="342" spans="1:12" ht="12.75">
      <c r="A342" s="2"/>
      <c r="B342" s="25"/>
      <c r="C342" s="2"/>
      <c r="D342" s="2"/>
      <c r="E342" s="2"/>
      <c r="F342" s="2"/>
      <c r="G342" s="2"/>
      <c r="H342" s="2"/>
      <c r="I342" s="2"/>
      <c r="J342" s="2"/>
      <c r="K342" s="56"/>
      <c r="L342" s="2"/>
    </row>
    <row r="343" spans="1:12" ht="12.75">
      <c r="A343" s="2"/>
      <c r="B343" s="25"/>
      <c r="C343" s="2"/>
      <c r="D343" s="2"/>
      <c r="E343" s="2"/>
      <c r="F343" s="2"/>
      <c r="G343" s="2"/>
      <c r="H343" s="2"/>
      <c r="I343" s="2"/>
      <c r="J343" s="2"/>
      <c r="K343" s="56"/>
      <c r="L343" s="2"/>
    </row>
    <row r="344" spans="1:12" ht="12.75">
      <c r="A344" s="2"/>
      <c r="B344" s="25"/>
      <c r="C344" s="2"/>
      <c r="D344" s="2"/>
      <c r="E344" s="2"/>
      <c r="F344" s="2"/>
      <c r="G344" s="2"/>
      <c r="H344" s="2"/>
      <c r="I344" s="2"/>
      <c r="J344" s="2"/>
      <c r="K344" s="56"/>
      <c r="L344" s="2"/>
    </row>
    <row r="345" spans="1:12" ht="12.75">
      <c r="A345" s="2"/>
      <c r="B345" s="25"/>
      <c r="C345" s="2"/>
      <c r="D345" s="2"/>
      <c r="E345" s="2"/>
      <c r="F345" s="2"/>
      <c r="G345" s="2"/>
      <c r="H345" s="2"/>
      <c r="I345" s="2"/>
      <c r="J345" s="2"/>
      <c r="K345" s="56"/>
      <c r="L345" s="2"/>
    </row>
    <row r="346" spans="1:12" ht="12.75">
      <c r="A346" s="2"/>
      <c r="B346" s="25"/>
      <c r="C346" s="2"/>
      <c r="D346" s="2"/>
      <c r="E346" s="2"/>
      <c r="F346" s="2"/>
      <c r="G346" s="2"/>
      <c r="H346" s="2"/>
      <c r="I346" s="2"/>
      <c r="J346" s="2"/>
      <c r="K346" s="56"/>
      <c r="L346" s="2"/>
    </row>
    <row r="347" spans="1:12" ht="12.75">
      <c r="A347" s="2"/>
      <c r="B347" s="25"/>
      <c r="C347" s="2"/>
      <c r="D347" s="2"/>
      <c r="E347" s="2"/>
      <c r="F347" s="2"/>
      <c r="G347" s="2"/>
      <c r="H347" s="2"/>
      <c r="I347" s="2"/>
      <c r="J347" s="2"/>
      <c r="K347" s="56"/>
      <c r="L347" s="2"/>
    </row>
    <row r="348" spans="1:12" ht="12.75">
      <c r="A348" s="2"/>
      <c r="B348" s="25"/>
      <c r="C348" s="2"/>
      <c r="D348" s="2"/>
      <c r="E348" s="2"/>
      <c r="F348" s="2"/>
      <c r="G348" s="2"/>
      <c r="H348" s="2"/>
      <c r="I348" s="2"/>
      <c r="J348" s="2"/>
      <c r="K348" s="56"/>
      <c r="L348" s="2"/>
    </row>
  </sheetData>
  <sheetProtection/>
  <mergeCells count="18"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A234:K234"/>
    <mergeCell ref="A240:K240"/>
    <mergeCell ref="L3:L5"/>
    <mergeCell ref="I4:I5"/>
    <mergeCell ref="J4:K4"/>
    <mergeCell ref="B7:K7"/>
    <mergeCell ref="A200:K200"/>
    <mergeCell ref="B232:E232"/>
  </mergeCells>
  <printOptions/>
  <pageMargins left="0.5118110236220472" right="0.11811023622047245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2016-07-19T06:29:18Z</cp:lastPrinted>
  <dcterms:created xsi:type="dcterms:W3CDTF">1996-10-08T23:32:33Z</dcterms:created>
  <dcterms:modified xsi:type="dcterms:W3CDTF">2016-11-23T09:14:55Z</dcterms:modified>
  <cp:category/>
  <cp:version/>
  <cp:contentType/>
  <cp:contentStatus/>
</cp:coreProperties>
</file>