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2'!$G$122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2'!$G$1:$J$437</definedName>
  </definedNames>
  <calcPr calcId="125725"/>
</workbook>
</file>

<file path=xl/calcChain.xml><?xml version="1.0" encoding="utf-8"?>
<calcChain xmlns="http://schemas.openxmlformats.org/spreadsheetml/2006/main">
  <c r="J243" i="2"/>
  <c r="J346" l="1"/>
  <c r="J84"/>
  <c r="J402"/>
  <c r="J323"/>
  <c r="J249"/>
  <c r="J265"/>
  <c r="J237"/>
  <c r="J44"/>
  <c r="J22"/>
  <c r="J263" l="1"/>
  <c r="J262" l="1"/>
  <c r="J413"/>
  <c r="J104"/>
  <c r="J236" l="1"/>
  <c r="J46"/>
  <c r="J288"/>
  <c r="J286"/>
  <c r="J330"/>
  <c r="J320"/>
  <c r="J327" l="1"/>
  <c r="J333"/>
  <c r="J119"/>
  <c r="J420" l="1"/>
  <c r="J304"/>
  <c r="J15"/>
  <c r="J381"/>
  <c r="J189"/>
  <c r="J191"/>
  <c r="J195"/>
  <c r="J197"/>
  <c r="J199"/>
  <c r="J201"/>
  <c r="J203"/>
  <c r="J156" l="1"/>
  <c r="J217"/>
  <c r="J215"/>
  <c r="J383"/>
  <c r="J205"/>
  <c r="J220"/>
  <c r="J219" s="1"/>
  <c r="J88"/>
  <c r="J417"/>
  <c r="J136"/>
  <c r="J260"/>
  <c r="J258"/>
  <c r="J256"/>
  <c r="J254"/>
  <c r="J252"/>
  <c r="J32"/>
  <c r="J338"/>
  <c r="J340"/>
  <c r="J86"/>
  <c r="J214" l="1"/>
  <c r="J83"/>
  <c r="J337"/>
  <c r="J251"/>
  <c r="J247" s="1"/>
  <c r="J302"/>
  <c r="J138"/>
  <c r="J135" s="1"/>
  <c r="J133"/>
  <c r="J132" s="1"/>
  <c r="J131" l="1"/>
  <c r="J130" s="1"/>
  <c r="J360" l="1"/>
  <c r="J359" s="1"/>
  <c r="J428"/>
  <c r="J325"/>
  <c r="J223"/>
  <c r="J222" s="1"/>
  <c r="J117"/>
  <c r="J116" s="1"/>
  <c r="J42"/>
  <c r="J233"/>
  <c r="J316" l="1"/>
  <c r="J394"/>
  <c r="J354"/>
  <c r="J353" s="1"/>
  <c r="J349" l="1"/>
  <c r="J269"/>
  <c r="J175"/>
  <c r="J168"/>
  <c r="J76"/>
  <c r="J268" l="1"/>
  <c r="J267" s="1"/>
  <c r="J379" l="1"/>
  <c r="J370" l="1"/>
  <c r="J91"/>
  <c r="J90" s="1"/>
  <c r="J335" l="1"/>
  <c r="J424" l="1"/>
  <c r="J431" l="1"/>
  <c r="J284"/>
  <c r="J283" s="1"/>
  <c r="J99" l="1"/>
  <c r="J79"/>
  <c r="J171" l="1"/>
  <c r="J170" s="1"/>
  <c r="J167"/>
  <c r="J165"/>
  <c r="J164" s="1"/>
  <c r="J163" l="1"/>
  <c r="J292"/>
  <c r="J291" s="1"/>
  <c r="J295"/>
  <c r="J294" s="1"/>
  <c r="J290" l="1"/>
  <c r="J306"/>
  <c r="J36"/>
  <c r="J38" l="1"/>
  <c r="J228" l="1"/>
  <c r="J227" s="1"/>
  <c r="J226" l="1"/>
  <c r="J225" s="1"/>
  <c r="J242"/>
  <c r="J241" s="1"/>
  <c r="J240" s="1"/>
  <c r="J248" l="1"/>
  <c r="J232"/>
  <c r="J231" s="1"/>
  <c r="J185"/>
  <c r="J184" s="1"/>
  <c r="J182"/>
  <c r="J181" s="1"/>
  <c r="J146"/>
  <c r="J145" s="1"/>
  <c r="J143"/>
  <c r="J142" s="1"/>
  <c r="J230" l="1"/>
  <c r="J141"/>
  <c r="J180"/>
  <c r="J114" l="1"/>
  <c r="J112"/>
  <c r="J109"/>
  <c r="J96"/>
  <c r="J95" s="1"/>
  <c r="J106"/>
  <c r="J103" s="1"/>
  <c r="J108" l="1"/>
  <c r="J94" s="1"/>
  <c r="J377" l="1"/>
  <c r="J344"/>
  <c r="J343" s="1"/>
  <c r="J318"/>
  <c r="J315" s="1"/>
  <c r="J314" l="1"/>
  <c r="J342"/>
  <c r="J313" l="1"/>
  <c r="J375"/>
  <c r="J374" s="1"/>
  <c r="J372"/>
  <c r="J434" l="1"/>
  <c r="J398"/>
  <c r="J174"/>
  <c r="J173" s="1"/>
  <c r="J162" s="1"/>
  <c r="J81" l="1"/>
  <c r="J78"/>
  <c r="J74"/>
  <c r="J71"/>
  <c r="J69"/>
  <c r="J67"/>
  <c r="J65"/>
  <c r="J61"/>
  <c r="J56"/>
  <c r="J53"/>
  <c r="J51"/>
  <c r="J48"/>
  <c r="J40"/>
  <c r="J34"/>
  <c r="J30"/>
  <c r="J24"/>
  <c r="J20"/>
  <c r="J18"/>
  <c r="J13"/>
  <c r="J12" l="1"/>
  <c r="J64"/>
  <c r="J50"/>
  <c r="J11" l="1"/>
  <c r="J10" s="1"/>
  <c r="J411"/>
  <c r="J407"/>
  <c r="J392"/>
  <c r="J391" s="1"/>
  <c r="J390" s="1"/>
  <c r="J388"/>
  <c r="J387" s="1"/>
  <c r="J386" s="1"/>
  <c r="J357"/>
  <c r="J356" s="1"/>
  <c r="J352" s="1"/>
  <c r="J300"/>
  <c r="J299" s="1"/>
  <c r="J281"/>
  <c r="J280" s="1"/>
  <c r="J212"/>
  <c r="J210"/>
  <c r="J207"/>
  <c r="J188" s="1"/>
  <c r="J128"/>
  <c r="J127" s="1"/>
  <c r="J126" s="1"/>
  <c r="J209" l="1"/>
  <c r="J187" s="1"/>
  <c r="J179" s="1"/>
  <c r="J351"/>
  <c r="J279"/>
  <c r="J298"/>
  <c r="J385"/>
  <c r="J369"/>
  <c r="J368" l="1"/>
  <c r="J367" s="1"/>
  <c r="J278"/>
  <c r="J123"/>
  <c r="J122" l="1"/>
  <c r="J121" s="1"/>
  <c r="J405" l="1"/>
  <c r="J154"/>
  <c r="J153" s="1"/>
  <c r="J152" s="1"/>
  <c r="J150" l="1"/>
  <c r="J160" l="1"/>
  <c r="J159" s="1"/>
  <c r="J158" s="1"/>
  <c r="J148"/>
  <c r="J140" l="1"/>
  <c r="J149"/>
  <c r="J426" l="1"/>
  <c r="J397" s="1"/>
  <c r="J365" l="1"/>
  <c r="J364" s="1"/>
  <c r="J363" s="1"/>
  <c r="J362" s="1"/>
  <c r="J311" l="1"/>
  <c r="J309" s="1"/>
  <c r="J308" s="1"/>
  <c r="J276"/>
  <c r="J275" s="1"/>
  <c r="J274" s="1"/>
  <c r="J273" s="1"/>
  <c r="J93"/>
  <c r="J396" l="1"/>
  <c r="J437" s="1"/>
  <c r="J310"/>
</calcChain>
</file>

<file path=xl/sharedStrings.xml><?xml version="1.0" encoding="utf-8"?>
<sst xmlns="http://schemas.openxmlformats.org/spreadsheetml/2006/main" count="864" uniqueCount="523">
  <si>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</si>
  <si>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</si>
  <si>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</si>
  <si>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</si>
  <si>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</si>
  <si>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</si>
  <si>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</si>
  <si>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</si>
  <si>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</si>
  <si>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</si>
  <si>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</si>
  <si>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</si>
  <si>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</si>
  <si>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</si>
  <si>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</si>
  <si>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</si>
  <si>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</si>
  <si>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</si>
  <si>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</si>
  <si>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</si>
  <si>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</si>
  <si>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</si>
  <si>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</si>
  <si>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</si>
  <si>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</si>
  <si>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</si>
  <si>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</si>
  <si>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</si>
  <si>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</si>
  <si>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</si>
  <si>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</si>
  <si>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</si>
  <si>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</si>
  <si>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</si>
  <si>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</si>
  <si>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</si>
  <si>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</si>
  <si>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</si>
  <si>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</si>
  <si>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</si>
  <si>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</si>
  <si>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</si>
  <si>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</si>
  <si>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</si>
  <si>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</si>
  <si>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</si>
  <si>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</si>
  <si>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</si>
  <si>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</si>
  <si>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</si>
  <si>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</si>
  <si>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</si>
  <si>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</si>
  <si>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</si>
  <si>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</si>
  <si>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</si>
  <si>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</si>
  <si>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</si>
  <si>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</si>
  <si>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</si>
  <si>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</si>
  <si>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</si>
  <si>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</si>
  <si>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</si>
  <si>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</si>
  <si>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</si>
  <si>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</si>
  <si>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</si>
  <si>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</si>
  <si>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</si>
  <si>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</si>
  <si>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</si>
  <si>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</si>
  <si>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</si>
  <si>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</si>
  <si>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</si>
  <si>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</si>
  <si>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</si>
  <si>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</si>
  <si>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</si>
  <si>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</si>
  <si>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</si>
  <si>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</si>
  <si>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</si>
  <si>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</si>
  <si>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</si>
  <si>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</si>
  <si>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</si>
  <si>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</si>
  <si>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</si>
  <si>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</si>
  <si>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</si>
  <si>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</si>
  <si>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</si>
  <si>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</si>
  <si>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</si>
  <si>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</si>
  <si>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</si>
  <si>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</si>
  <si>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</si>
  <si>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</si>
  <si>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</si>
  <si>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</si>
  <si>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</si>
  <si>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</si>
  <si>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</si>
  <si>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</si>
  <si>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</si>
  <si>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</si>
  <si>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</si>
  <si>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</si>
  <si>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</si>
  <si>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</si>
  <si>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</si>
  <si>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</si>
  <si>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</si>
  <si>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</si>
  <si>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</si>
  <si>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</si>
  <si>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</si>
  <si>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</si>
  <si>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</si>
  <si>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</si>
  <si>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</si>
  <si>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</si>
  <si>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</si>
  <si>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</si>
  <si>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</si>
  <si>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</si>
  <si>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</si>
  <si>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</si>
  <si>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</si>
  <si>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</si>
  <si>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</si>
  <si>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</si>
  <si>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</si>
  <si>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</si>
  <si>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</si>
  <si>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</si>
  <si>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</si>
  <si>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</si>
  <si>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</si>
  <si>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</si>
  <si>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</si>
  <si>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</si>
  <si>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</si>
  <si>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</si>
  <si>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</si>
  <si>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</si>
  <si>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</si>
  <si>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</si>
  <si>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</si>
  <si>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</si>
  <si>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</si>
  <si>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</si>
  <si>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</si>
  <si>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</si>
  <si>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</si>
  <si>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</si>
  <si>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</si>
  <si>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</si>
  <si>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</si>
  <si>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</si>
  <si>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</si>
  <si>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</si>
  <si>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</si>
  <si>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</si>
  <si>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</si>
  <si>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</si>
  <si>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</si>
  <si>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</si>
  <si>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</si>
  <si>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</si>
  <si>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</si>
  <si>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</si>
  <si>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</si>
  <si>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</si>
  <si>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</si>
  <si>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</si>
  <si>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</si>
  <si>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</si>
  <si>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</si>
  <si>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</si>
  <si>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</si>
  <si>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</si>
  <si>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</si>
  <si>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</si>
  <si>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</si>
  <si>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</si>
  <si>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</si>
  <si>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</si>
  <si>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</si>
  <si>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</si>
  <si>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</si>
  <si>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</si>
  <si>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</si>
  <si>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</si>
  <si>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</si>
  <si>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</si>
  <si>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</si>
  <si>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</si>
  <si>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</si>
  <si>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</si>
  <si>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</si>
  <si>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</si>
  <si>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</si>
  <si>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</si>
  <si>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</si>
  <si>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</si>
  <si>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</si>
  <si>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</si>
  <si>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</si>
  <si>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</si>
  <si>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</si>
  <si>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</si>
  <si>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</si>
  <si>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</si>
  <si>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</si>
  <si>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</si>
  <si>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</si>
  <si>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</si>
  <si>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</si>
  <si>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</si>
  <si>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</si>
  <si>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</si>
  <si>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</si>
  <si>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</si>
  <si>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</si>
  <si>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</si>
  <si>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</si>
  <si>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</si>
  <si>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</si>
  <si>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</si>
  <si>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</si>
  <si>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</si>
  <si>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</si>
  <si>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</si>
  <si>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</si>
  <si>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</si>
  <si>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</si>
  <si>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</si>
  <si>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</si>
  <si>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</si>
  <si>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</si>
  <si>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</si>
  <si>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</si>
  <si>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</si>
  <si>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</si>
  <si>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</si>
  <si>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</si>
  <si>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</si>
  <si>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</si>
  <si>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</si>
  <si>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</si>
  <si>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</si>
  <si>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</si>
  <si>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</si>
  <si>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</si>
  <si>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</si>
  <si>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</si>
  <si>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</si>
  <si>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</si>
  <si>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</si>
  <si>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</si>
  <si>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</si>
  <si>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</si>
  <si>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</si>
  <si>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</si>
  <si>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</si>
  <si>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</si>
  <si>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</si>
  <si>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</si>
  <si>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</si>
  <si>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</si>
  <si>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</si>
  <si>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</si>
  <si>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</si>
  <si>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</si>
  <si>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</si>
  <si>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</si>
  <si>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</si>
  <si>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</si>
  <si>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</si>
  <si>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</si>
  <si>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</si>
  <si>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</si>
  <si>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</si>
  <si>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</si>
  <si>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</si>
  <si>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</si>
  <si>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</si>
  <si>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</si>
  <si>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</si>
  <si>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</si>
  <si>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</si>
  <si>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</si>
  <si>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</si>
  <si>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</si>
  <si>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</si>
  <si>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</si>
  <si>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</si>
  <si>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</si>
  <si>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</si>
  <si>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</si>
  <si>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</si>
  <si>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</si>
  <si>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</si>
  <si>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</si>
  <si>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</si>
  <si>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</si>
  <si>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</si>
  <si>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</si>
  <si>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</si>
  <si>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</si>
  <si>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</si>
  <si>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</si>
  <si>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</si>
  <si>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</si>
  <si>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</si>
  <si>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</si>
  <si>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</si>
  <si>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</si>
  <si>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</si>
  <si>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</si>
  <si>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</si>
  <si>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</si>
  <si>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</si>
  <si>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</si>
  <si>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</si>
  <si>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</si>
  <si>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</si>
  <si>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</si>
  <si>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</si>
  <si>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</si>
  <si>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</si>
  <si>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</si>
  <si>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</si>
  <si>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</si>
  <si>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</si>
  <si>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</si>
  <si>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</si>
  <si>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</si>
  <si>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</si>
  <si>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</si>
  <si>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</si>
  <si>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</si>
  <si>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</si>
  <si>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</si>
  <si>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</si>
  <si>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</si>
  <si>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</si>
  <si>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</si>
  <si>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</si>
  <si>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</si>
  <si>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</si>
  <si>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</si>
  <si>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</si>
  <si>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</si>
  <si>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</si>
  <si>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</si>
  <si>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</si>
  <si>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</si>
  <si>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</si>
  <si>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</si>
  <si>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</si>
  <si>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</si>
  <si>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</si>
  <si>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</si>
  <si>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</si>
  <si>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</si>
  <si>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</si>
  <si>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</si>
  <si>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</si>
  <si>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</si>
  <si>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</si>
  <si>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</si>
  <si>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</si>
  <si>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</si>
  <si>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</si>
  <si>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</si>
  <si>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</si>
  <si>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</si>
  <si>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</si>
  <si>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</si>
  <si>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</si>
  <si>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</si>
  <si>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</si>
  <si>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</si>
  <si>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</si>
  <si>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</si>
  <si>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</si>
  <si>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</si>
  <si>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</si>
  <si>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</si>
  <si>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</si>
  <si>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</si>
  <si>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</si>
  <si>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</si>
  <si>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</si>
  <si>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</si>
  <si>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</si>
  <si>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</si>
  <si>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</si>
  <si>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</si>
  <si>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</si>
  <si>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</si>
  <si>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</si>
  <si>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</si>
  <si>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</si>
  <si>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</si>
  <si>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</si>
  <si>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</si>
  <si>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</si>
  <si>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</si>
  <si>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</si>
  <si>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</si>
  <si>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</si>
  <si>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</si>
  <si>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</si>
  <si>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</si>
  <si>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</si>
  <si>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</si>
  <si>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</si>
  <si>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</si>
  <si>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</si>
  <si>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</si>
  <si>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</si>
  <si>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</si>
  <si>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</si>
  <si>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</si>
  <si>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</si>
  <si>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</si>
  <si>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</si>
  <si>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</si>
  <si>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</si>
  <si>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</si>
  <si>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</si>
  <si>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</si>
  <si>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</si>
  <si>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</si>
  <si>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</si>
  <si>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</si>
  <si>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</si>
  <si>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</si>
  <si>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</si>
  <si>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</si>
  <si>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</si>
  <si>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</si>
  <si>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</si>
  <si>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</si>
  <si>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</si>
  <si>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</si>
  <si>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</si>
  <si>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</si>
  <si>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</si>
  <si>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</si>
  <si>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</si>
  <si>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</si>
  <si>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</si>
  <si>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</si>
  <si>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</si>
  <si>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</si>
  <si>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</si>
  <si>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</si>
  <si>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</si>
  <si>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</si>
  <si>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</si>
  <si>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</si>
  <si>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</si>
  <si>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</si>
  <si>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</si>
  <si>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</si>
  <si>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</si>
  <si>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</si>
  <si>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</si>
  <si>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</si>
  <si>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</si>
  <si>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</si>
  <si>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</si>
  <si>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</si>
  <si>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</si>
  <si>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</si>
  <si>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</si>
  <si>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</si>
  <si>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</si>
  <si>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</si>
  <si>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</si>
  <si>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</si>
  <si>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</si>
  <si>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</si>
  <si>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</si>
  <si>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</si>
  <si>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</si>
  <si>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</si>
  <si>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</si>
  <si>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</si>
  <si>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</si>
  <si>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</si>
  <si>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</si>
  <si>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</si>
  <si>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</si>
  <si>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</si>
  <si>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</si>
  <si>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</si>
  <si>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</si>
  <si>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</si>
  <si>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</si>
  <si>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</si>
  <si>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</si>
  <si>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</si>
  <si>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</si>
  <si>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</si>
  <si>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</si>
  <si>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</si>
  <si>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</si>
  <si>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</si>
  <si>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</si>
  <si>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</si>
  <si>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</si>
  <si>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</si>
  <si>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</si>
  <si>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Приложение 4</t>
  </si>
  <si>
    <t xml:space="preserve">от 15.12.2023 №281 ( в ред. решения от 17.10.2024 №361)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</si>
</sst>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>
      <alignment horizontal="right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9"/>
  <sheetViews>
    <sheetView tabSelected="1" zoomScale="93" zoomScaleNormal="93" zoomScaleSheetLayoutView="100" workbookViewId="0">
      <selection activeCell="N13" sqref="N13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83" t="s">
        <v>521</v>
      </c>
      <c r="I1" s="283"/>
      <c r="J1" s="283"/>
    </row>
    <row r="2" spans="1:10" ht="15.6" customHeight="1">
      <c r="A2" s="1"/>
      <c r="B2" s="1"/>
      <c r="C2" s="1"/>
      <c r="D2" s="1"/>
      <c r="E2" s="1"/>
      <c r="F2" s="1"/>
      <c r="G2" s="287" t="s">
        <v>334</v>
      </c>
      <c r="H2" s="287"/>
      <c r="I2" s="287"/>
      <c r="J2" s="287"/>
    </row>
    <row r="3" spans="1:10" ht="15.6" customHeight="1">
      <c r="A3" s="1"/>
      <c r="B3" s="1"/>
      <c r="C3" s="1"/>
      <c r="D3" s="1"/>
      <c r="E3" s="1"/>
      <c r="F3" s="1"/>
      <c r="G3" s="287" t="s">
        <v>335</v>
      </c>
      <c r="H3" s="287"/>
      <c r="I3" s="287"/>
      <c r="J3" s="287"/>
    </row>
    <row r="4" spans="1:10" ht="15.6" customHeight="1">
      <c r="A4" s="1"/>
      <c r="B4" s="1"/>
      <c r="C4" s="1"/>
      <c r="D4" s="1"/>
      <c r="E4" s="1"/>
      <c r="F4" s="1"/>
      <c r="G4" s="164"/>
      <c r="H4" s="287" t="s">
        <v>367</v>
      </c>
      <c r="I4" s="287"/>
      <c r="J4" s="287"/>
    </row>
    <row r="5" spans="1:10" ht="15.6" customHeight="1">
      <c r="A5" s="1"/>
      <c r="B5" s="1"/>
      <c r="C5" s="1"/>
      <c r="D5" s="1"/>
      <c r="E5" s="1"/>
      <c r="F5" s="1"/>
      <c r="G5" s="291" t="s">
        <v>522</v>
      </c>
      <c r="H5" s="291"/>
      <c r="I5" s="291"/>
      <c r="J5" s="291"/>
    </row>
    <row r="6" spans="1:10" ht="14.45" customHeight="1">
      <c r="A6" s="3"/>
      <c r="B6" s="3"/>
      <c r="C6" s="3"/>
      <c r="D6" s="3"/>
      <c r="E6" s="3"/>
      <c r="F6" s="3"/>
      <c r="G6" s="291"/>
      <c r="H6" s="291"/>
      <c r="I6" s="291"/>
      <c r="J6" s="291"/>
    </row>
    <row r="7" spans="1:10" ht="78.75" customHeight="1">
      <c r="A7" s="1"/>
      <c r="B7" s="284" t="s">
        <v>384</v>
      </c>
      <c r="C7" s="284"/>
      <c r="D7" s="284"/>
      <c r="E7" s="284"/>
      <c r="F7" s="284"/>
      <c r="G7" s="284"/>
      <c r="H7" s="284"/>
      <c r="I7" s="284"/>
      <c r="J7" s="284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418</v>
      </c>
    </row>
    <row r="10" spans="1:10" ht="28.5">
      <c r="A10" s="8"/>
      <c r="B10" s="285" t="s">
        <v>36</v>
      </c>
      <c r="C10" s="285"/>
      <c r="D10" s="285"/>
      <c r="E10" s="285"/>
      <c r="F10" s="286"/>
      <c r="G10" s="9" t="s">
        <v>309</v>
      </c>
      <c r="H10" s="10" t="s">
        <v>72</v>
      </c>
      <c r="I10" s="11" t="s">
        <v>0</v>
      </c>
      <c r="J10" s="12">
        <f>SUM(J11)</f>
        <v>812833105.23000002</v>
      </c>
    </row>
    <row r="11" spans="1:10" ht="38.25" customHeight="1">
      <c r="A11" s="8"/>
      <c r="B11" s="277" t="s">
        <v>35</v>
      </c>
      <c r="C11" s="277"/>
      <c r="D11" s="277"/>
      <c r="E11" s="277"/>
      <c r="F11" s="278"/>
      <c r="G11" s="13" t="s">
        <v>431</v>
      </c>
      <c r="H11" s="14" t="s">
        <v>78</v>
      </c>
      <c r="I11" s="15" t="s">
        <v>0</v>
      </c>
      <c r="J11" s="16">
        <f>SUM(J12+J50+J64+J78+J90+J83)</f>
        <v>812833105.23000002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303</v>
      </c>
      <c r="H12" s="19" t="s">
        <v>79</v>
      </c>
      <c r="I12" s="15"/>
      <c r="J12" s="16">
        <f>SUM(J13+J15+J18+J20+J24+J30+J36+J34+J40+J48+J46+J38+J42+J22+J32+J44)</f>
        <v>757033048.95000005</v>
      </c>
    </row>
    <row r="13" spans="1:10" ht="15">
      <c r="A13" s="8"/>
      <c r="B13" s="275" t="s">
        <v>34</v>
      </c>
      <c r="C13" s="275"/>
      <c r="D13" s="275"/>
      <c r="E13" s="275"/>
      <c r="F13" s="276"/>
      <c r="G13" s="26" t="s">
        <v>42</v>
      </c>
      <c r="H13" s="27" t="s">
        <v>209</v>
      </c>
      <c r="I13" s="28" t="s">
        <v>0</v>
      </c>
      <c r="J13" s="22">
        <f>SUM(J14:J14)</f>
        <v>74997476.5</v>
      </c>
    </row>
    <row r="14" spans="1:10" ht="30">
      <c r="A14" s="8"/>
      <c r="B14" s="281">
        <v>500</v>
      </c>
      <c r="C14" s="281"/>
      <c r="D14" s="281"/>
      <c r="E14" s="281"/>
      <c r="F14" s="282"/>
      <c r="G14" s="29" t="s">
        <v>4</v>
      </c>
      <c r="H14" s="30" t="s">
        <v>0</v>
      </c>
      <c r="I14" s="28">
        <v>600</v>
      </c>
      <c r="J14" s="22">
        <v>74997476.5</v>
      </c>
    </row>
    <row r="15" spans="1:10" ht="30">
      <c r="A15" s="8"/>
      <c r="B15" s="279" t="s">
        <v>33</v>
      </c>
      <c r="C15" s="279"/>
      <c r="D15" s="279"/>
      <c r="E15" s="279"/>
      <c r="F15" s="280"/>
      <c r="G15" s="29" t="s">
        <v>43</v>
      </c>
      <c r="H15" s="27" t="s">
        <v>210</v>
      </c>
      <c r="I15" s="28" t="s">
        <v>0</v>
      </c>
      <c r="J15" s="22">
        <f>SUM(J16:J17)</f>
        <v>72078984.450000003</v>
      </c>
    </row>
    <row r="16" spans="1:10" ht="15">
      <c r="A16" s="8"/>
      <c r="B16" s="239"/>
      <c r="C16" s="239"/>
      <c r="D16" s="239"/>
      <c r="E16" s="239"/>
      <c r="F16" s="240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>
      <c r="A17" s="8"/>
      <c r="B17" s="275">
        <v>100</v>
      </c>
      <c r="C17" s="275"/>
      <c r="D17" s="275"/>
      <c r="E17" s="275"/>
      <c r="F17" s="276"/>
      <c r="G17" s="29" t="s">
        <v>4</v>
      </c>
      <c r="H17" s="30" t="s">
        <v>0</v>
      </c>
      <c r="I17" s="28">
        <v>600</v>
      </c>
      <c r="J17" s="22">
        <v>72059484.450000003</v>
      </c>
    </row>
    <row r="18" spans="1:10" ht="30">
      <c r="A18" s="8"/>
      <c r="B18" s="275">
        <v>200</v>
      </c>
      <c r="C18" s="275"/>
      <c r="D18" s="275"/>
      <c r="E18" s="275"/>
      <c r="F18" s="276"/>
      <c r="G18" s="29" t="s">
        <v>44</v>
      </c>
      <c r="H18" s="21" t="s">
        <v>211</v>
      </c>
      <c r="I18" s="28"/>
      <c r="J18" s="22">
        <f>SUM(J19:J19)</f>
        <v>27403292</v>
      </c>
    </row>
    <row r="19" spans="1:10" ht="30">
      <c r="A19" s="8"/>
      <c r="B19" s="275">
        <v>300</v>
      </c>
      <c r="C19" s="275"/>
      <c r="D19" s="275"/>
      <c r="E19" s="275"/>
      <c r="F19" s="276"/>
      <c r="G19" s="29" t="s">
        <v>4</v>
      </c>
      <c r="H19" s="34" t="s">
        <v>0</v>
      </c>
      <c r="I19" s="28">
        <v>600</v>
      </c>
      <c r="J19" s="22">
        <v>27403292</v>
      </c>
    </row>
    <row r="20" spans="1:10" ht="45">
      <c r="A20" s="8"/>
      <c r="B20" s="35"/>
      <c r="C20" s="35"/>
      <c r="D20" s="35"/>
      <c r="E20" s="35"/>
      <c r="F20" s="36"/>
      <c r="G20" s="29" t="s">
        <v>164</v>
      </c>
      <c r="H20" s="34" t="s">
        <v>212</v>
      </c>
      <c r="I20" s="28"/>
      <c r="J20" s="22">
        <f>SUM(J21:J21)</f>
        <v>29550000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29550000</v>
      </c>
    </row>
    <row r="22" spans="1:10" ht="33" customHeight="1">
      <c r="A22" s="8"/>
      <c r="B22" s="173"/>
      <c r="C22" s="173"/>
      <c r="D22" s="173"/>
      <c r="E22" s="173"/>
      <c r="F22" s="174"/>
      <c r="G22" s="29" t="s">
        <v>374</v>
      </c>
      <c r="H22" s="34" t="s">
        <v>375</v>
      </c>
      <c r="I22" s="28"/>
      <c r="J22" s="22">
        <f>SUM(J23:J23)</f>
        <v>2743000</v>
      </c>
    </row>
    <row r="23" spans="1:10" ht="30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2743000</v>
      </c>
    </row>
    <row r="24" spans="1:10" ht="19.5" customHeight="1">
      <c r="A24" s="8"/>
      <c r="B24" s="275">
        <v>600</v>
      </c>
      <c r="C24" s="275"/>
      <c r="D24" s="275"/>
      <c r="E24" s="275"/>
      <c r="F24" s="276"/>
      <c r="G24" s="29" t="s">
        <v>47</v>
      </c>
      <c r="H24" s="37" t="s">
        <v>213</v>
      </c>
      <c r="I24" s="28"/>
      <c r="J24" s="22">
        <f>SUM(J25:J29)</f>
        <v>25031118</v>
      </c>
    </row>
    <row r="25" spans="1:10" ht="75">
      <c r="A25" s="8"/>
      <c r="B25" s="281">
        <v>800</v>
      </c>
      <c r="C25" s="281"/>
      <c r="D25" s="281"/>
      <c r="E25" s="281"/>
      <c r="F25" s="282"/>
      <c r="G25" s="29" t="s">
        <v>3</v>
      </c>
      <c r="H25" s="33" t="s">
        <v>0</v>
      </c>
      <c r="I25" s="28">
        <v>100</v>
      </c>
      <c r="J25" s="22">
        <v>18563965.870000001</v>
      </c>
    </row>
    <row r="26" spans="1:10" ht="36" customHeight="1">
      <c r="A26" s="8"/>
      <c r="B26" s="275">
        <v>200</v>
      </c>
      <c r="C26" s="275"/>
      <c r="D26" s="275"/>
      <c r="E26" s="275"/>
      <c r="F26" s="276"/>
      <c r="G26" s="29" t="s">
        <v>2</v>
      </c>
      <c r="H26" s="33" t="s">
        <v>0</v>
      </c>
      <c r="I26" s="28">
        <v>200</v>
      </c>
      <c r="J26" s="22">
        <v>1816290</v>
      </c>
    </row>
    <row r="27" spans="1:10" ht="19.5" customHeight="1">
      <c r="A27" s="8"/>
      <c r="B27" s="241"/>
      <c r="C27" s="241"/>
      <c r="D27" s="241"/>
      <c r="E27" s="241"/>
      <c r="F27" s="242"/>
      <c r="G27" s="29" t="s">
        <v>5</v>
      </c>
      <c r="H27" s="33"/>
      <c r="I27" s="28">
        <v>300</v>
      </c>
      <c r="J27" s="22">
        <v>1862.13</v>
      </c>
    </row>
    <row r="28" spans="1:10" ht="36.75" customHeight="1">
      <c r="A28" s="8"/>
      <c r="B28" s="281">
        <v>800</v>
      </c>
      <c r="C28" s="281"/>
      <c r="D28" s="281"/>
      <c r="E28" s="281"/>
      <c r="F28" s="282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25000</v>
      </c>
    </row>
    <row r="30" spans="1:10" ht="15">
      <c r="A30" s="8"/>
      <c r="B30" s="282" t="s">
        <v>32</v>
      </c>
      <c r="C30" s="290"/>
      <c r="D30" s="290"/>
      <c r="E30" s="290"/>
      <c r="F30" s="290"/>
      <c r="G30" s="26" t="s">
        <v>45</v>
      </c>
      <c r="H30" s="40" t="s">
        <v>214</v>
      </c>
      <c r="I30" s="28" t="s">
        <v>0</v>
      </c>
      <c r="J30" s="22">
        <f>SUM(J31)</f>
        <v>138000</v>
      </c>
    </row>
    <row r="31" spans="1:10" ht="15">
      <c r="A31" s="8"/>
      <c r="B31" s="275">
        <v>300</v>
      </c>
      <c r="C31" s="275"/>
      <c r="D31" s="275"/>
      <c r="E31" s="275"/>
      <c r="F31" s="276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>
      <c r="A32" s="8"/>
      <c r="B32" s="216"/>
      <c r="C32" s="216"/>
      <c r="D32" s="216"/>
      <c r="E32" s="216"/>
      <c r="F32" s="217"/>
      <c r="G32" s="29" t="s">
        <v>451</v>
      </c>
      <c r="H32" s="34" t="s">
        <v>452</v>
      </c>
      <c r="I32" s="28"/>
      <c r="J32" s="22">
        <f>SUM(J33)</f>
        <v>194738</v>
      </c>
    </row>
    <row r="33" spans="1:10" ht="30">
      <c r="A33" s="8"/>
      <c r="B33" s="216"/>
      <c r="C33" s="216"/>
      <c r="D33" s="216"/>
      <c r="E33" s="216"/>
      <c r="F33" s="217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>
      <c r="A34" s="8"/>
      <c r="B34" s="35"/>
      <c r="C34" s="35"/>
      <c r="D34" s="35"/>
      <c r="E34" s="35"/>
      <c r="F34" s="36"/>
      <c r="G34" s="29" t="s">
        <v>350</v>
      </c>
      <c r="H34" s="21" t="s">
        <v>215</v>
      </c>
      <c r="I34" s="28" t="s">
        <v>0</v>
      </c>
      <c r="J34" s="22">
        <f>SUM(J35)</f>
        <v>12594594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12594594</v>
      </c>
    </row>
    <row r="36" spans="1:10" ht="15">
      <c r="A36" s="8"/>
      <c r="B36" s="151"/>
      <c r="C36" s="151"/>
      <c r="D36" s="151"/>
      <c r="E36" s="151"/>
      <c r="F36" s="152"/>
      <c r="G36" s="29" t="s">
        <v>352</v>
      </c>
      <c r="H36" s="21" t="s">
        <v>345</v>
      </c>
      <c r="I36" s="28" t="s">
        <v>0</v>
      </c>
      <c r="J36" s="22">
        <f>SUM(J37)</f>
        <v>453004940</v>
      </c>
    </row>
    <row r="37" spans="1:10" ht="30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453004940</v>
      </c>
    </row>
    <row r="38" spans="1:10" ht="48" customHeight="1">
      <c r="A38" s="8"/>
      <c r="B38" s="151"/>
      <c r="C38" s="151"/>
      <c r="D38" s="151"/>
      <c r="E38" s="151"/>
      <c r="F38" s="152"/>
      <c r="G38" s="29" t="s">
        <v>346</v>
      </c>
      <c r="H38" s="33" t="s">
        <v>347</v>
      </c>
      <c r="I38" s="28"/>
      <c r="J38" s="22">
        <f>SUM(J39)</f>
        <v>1142382</v>
      </c>
    </row>
    <row r="39" spans="1:10" ht="30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1142382</v>
      </c>
    </row>
    <row r="40" spans="1:10" ht="46.5" customHeight="1">
      <c r="A40" s="8"/>
      <c r="B40" s="35"/>
      <c r="C40" s="35"/>
      <c r="D40" s="35"/>
      <c r="E40" s="35"/>
      <c r="F40" s="36"/>
      <c r="G40" s="29" t="s">
        <v>164</v>
      </c>
      <c r="H40" s="33" t="s">
        <v>216</v>
      </c>
      <c r="I40" s="28"/>
      <c r="J40" s="22">
        <f>SUM(J41)</f>
        <v>14415609</v>
      </c>
    </row>
    <row r="41" spans="1:10" ht="30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14415609</v>
      </c>
    </row>
    <row r="42" spans="1:10" ht="34.5" customHeight="1">
      <c r="A42" s="8"/>
      <c r="B42" s="196"/>
      <c r="C42" s="196"/>
      <c r="D42" s="196"/>
      <c r="E42" s="196"/>
      <c r="F42" s="197"/>
      <c r="G42" s="29" t="s">
        <v>385</v>
      </c>
      <c r="H42" s="33" t="s">
        <v>402</v>
      </c>
      <c r="I42" s="28"/>
      <c r="J42" s="22">
        <f>SUM(J43)</f>
        <v>3700000</v>
      </c>
    </row>
    <row r="43" spans="1:10" ht="30">
      <c r="A43" s="8"/>
      <c r="B43" s="196"/>
      <c r="C43" s="196"/>
      <c r="D43" s="196"/>
      <c r="E43" s="196"/>
      <c r="F43" s="197"/>
      <c r="G43" s="29" t="s">
        <v>4</v>
      </c>
      <c r="H43" s="33"/>
      <c r="I43" s="28">
        <v>600</v>
      </c>
      <c r="J43" s="22">
        <v>3700000</v>
      </c>
    </row>
    <row r="44" spans="1:10" ht="64.5" customHeight="1">
      <c r="A44" s="8"/>
      <c r="B44" s="264"/>
      <c r="C44" s="264"/>
      <c r="D44" s="264"/>
      <c r="E44" s="264"/>
      <c r="F44" s="265"/>
      <c r="G44" s="29" t="s">
        <v>514</v>
      </c>
      <c r="H44" s="33" t="s">
        <v>515</v>
      </c>
      <c r="I44" s="28"/>
      <c r="J44" s="22">
        <f>SUM(J45)</f>
        <v>182280</v>
      </c>
    </row>
    <row r="45" spans="1:10" ht="30">
      <c r="A45" s="8"/>
      <c r="B45" s="264"/>
      <c r="C45" s="264"/>
      <c r="D45" s="264"/>
      <c r="E45" s="264"/>
      <c r="F45" s="265"/>
      <c r="G45" s="29" t="s">
        <v>4</v>
      </c>
      <c r="H45" s="33"/>
      <c r="I45" s="28">
        <v>600</v>
      </c>
      <c r="J45" s="22">
        <v>182280</v>
      </c>
    </row>
    <row r="46" spans="1:10" ht="105">
      <c r="A46" s="8"/>
      <c r="B46" s="253"/>
      <c r="C46" s="253"/>
      <c r="D46" s="253"/>
      <c r="E46" s="253"/>
      <c r="F46" s="254"/>
      <c r="G46" s="29" t="s">
        <v>348</v>
      </c>
      <c r="H46" s="33" t="s">
        <v>503</v>
      </c>
      <c r="I46" s="28"/>
      <c r="J46" s="22">
        <f>SUM(J47)</f>
        <v>25946315</v>
      </c>
    </row>
    <row r="47" spans="1:10" ht="30">
      <c r="A47" s="8"/>
      <c r="B47" s="253"/>
      <c r="C47" s="253"/>
      <c r="D47" s="253"/>
      <c r="E47" s="253"/>
      <c r="F47" s="254"/>
      <c r="G47" s="29" t="s">
        <v>4</v>
      </c>
      <c r="H47" s="33"/>
      <c r="I47" s="28">
        <v>600</v>
      </c>
      <c r="J47" s="22">
        <v>25946315</v>
      </c>
    </row>
    <row r="48" spans="1:10" ht="49.5" customHeight="1">
      <c r="A48" s="8"/>
      <c r="B48" s="35"/>
      <c r="C48" s="35"/>
      <c r="D48" s="35"/>
      <c r="E48" s="35"/>
      <c r="F48" s="36"/>
      <c r="G48" s="29" t="s">
        <v>190</v>
      </c>
      <c r="H48" s="33" t="s">
        <v>217</v>
      </c>
      <c r="I48" s="28"/>
      <c r="J48" s="22">
        <f>SUM(J49)</f>
        <v>13910320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3" t="s">
        <v>0</v>
      </c>
      <c r="I49" s="28">
        <v>600</v>
      </c>
      <c r="J49" s="22">
        <v>13910320</v>
      </c>
    </row>
    <row r="50" spans="1:10" ht="35.25" customHeight="1">
      <c r="A50" s="8"/>
      <c r="B50" s="35"/>
      <c r="C50" s="35"/>
      <c r="D50" s="35"/>
      <c r="E50" s="35"/>
      <c r="F50" s="36"/>
      <c r="G50" s="44" t="s">
        <v>73</v>
      </c>
      <c r="H50" s="19" t="s">
        <v>148</v>
      </c>
      <c r="I50" s="28"/>
      <c r="J50" s="45">
        <f>SUM(J51+J53+J56+J61)</f>
        <v>32848073</v>
      </c>
    </row>
    <row r="51" spans="1:10" ht="60">
      <c r="A51" s="8"/>
      <c r="B51" s="35"/>
      <c r="C51" s="35"/>
      <c r="D51" s="35"/>
      <c r="E51" s="35"/>
      <c r="F51" s="36"/>
      <c r="G51" s="46" t="s">
        <v>150</v>
      </c>
      <c r="H51" s="37" t="s">
        <v>218</v>
      </c>
      <c r="I51" s="28"/>
      <c r="J51" s="22">
        <f>SUM(J52)</f>
        <v>5064745</v>
      </c>
    </row>
    <row r="52" spans="1:10" ht="30">
      <c r="A52" s="8"/>
      <c r="B52" s="35"/>
      <c r="C52" s="35"/>
      <c r="D52" s="35"/>
      <c r="E52" s="35"/>
      <c r="F52" s="36"/>
      <c r="G52" s="29" t="s">
        <v>4</v>
      </c>
      <c r="H52" s="30" t="s">
        <v>0</v>
      </c>
      <c r="I52" s="28">
        <v>600</v>
      </c>
      <c r="J52" s="22">
        <v>5064745</v>
      </c>
    </row>
    <row r="53" spans="1:10" ht="45">
      <c r="A53" s="8"/>
      <c r="B53" s="35"/>
      <c r="C53" s="35"/>
      <c r="D53" s="35"/>
      <c r="E53" s="35"/>
      <c r="F53" s="36"/>
      <c r="G53" s="46" t="s">
        <v>74</v>
      </c>
      <c r="H53" s="21" t="s">
        <v>219</v>
      </c>
      <c r="I53" s="28"/>
      <c r="J53" s="22">
        <f>SUM(J54:J55)</f>
        <v>22717850</v>
      </c>
    </row>
    <row r="54" spans="1:10" ht="30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115000</v>
      </c>
    </row>
    <row r="55" spans="1:10" ht="15">
      <c r="A55" s="8"/>
      <c r="B55" s="35"/>
      <c r="C55" s="35"/>
      <c r="D55" s="35"/>
      <c r="E55" s="35"/>
      <c r="F55" s="36"/>
      <c r="G55" s="47" t="s">
        <v>5</v>
      </c>
      <c r="H55" s="43"/>
      <c r="I55" s="28">
        <v>300</v>
      </c>
      <c r="J55" s="22">
        <v>22602850</v>
      </c>
    </row>
    <row r="56" spans="1:10" ht="18.75" customHeight="1">
      <c r="A56" s="8"/>
      <c r="B56" s="35"/>
      <c r="C56" s="35"/>
      <c r="D56" s="35"/>
      <c r="E56" s="35"/>
      <c r="F56" s="36"/>
      <c r="G56" s="29" t="s">
        <v>349</v>
      </c>
      <c r="H56" s="21" t="s">
        <v>220</v>
      </c>
      <c r="I56" s="28"/>
      <c r="J56" s="22">
        <f>SUM(J57:J60)</f>
        <v>2391147</v>
      </c>
    </row>
    <row r="57" spans="1:10" ht="75">
      <c r="A57" s="8"/>
      <c r="B57" s="35"/>
      <c r="C57" s="35"/>
      <c r="D57" s="35"/>
      <c r="E57" s="35"/>
      <c r="F57" s="36"/>
      <c r="G57" s="29" t="s">
        <v>3</v>
      </c>
      <c r="H57" s="33" t="s">
        <v>0</v>
      </c>
      <c r="I57" s="28">
        <v>100</v>
      </c>
      <c r="J57" s="22">
        <v>229201</v>
      </c>
    </row>
    <row r="58" spans="1:10" ht="30">
      <c r="A58" s="8"/>
      <c r="B58" s="35"/>
      <c r="C58" s="35"/>
      <c r="D58" s="35"/>
      <c r="E58" s="35"/>
      <c r="F58" s="36"/>
      <c r="G58" s="29" t="s">
        <v>2</v>
      </c>
      <c r="H58" s="33" t="s">
        <v>0</v>
      </c>
      <c r="I58" s="28">
        <v>200</v>
      </c>
      <c r="J58" s="22">
        <v>565.23</v>
      </c>
    </row>
    <row r="59" spans="1:10" ht="15">
      <c r="A59" s="8"/>
      <c r="B59" s="35"/>
      <c r="C59" s="35"/>
      <c r="D59" s="35"/>
      <c r="E59" s="35"/>
      <c r="F59" s="36"/>
      <c r="G59" s="29" t="s">
        <v>5</v>
      </c>
      <c r="H59" s="33"/>
      <c r="I59" s="28">
        <v>300</v>
      </c>
      <c r="J59" s="22">
        <v>1475812.77</v>
      </c>
    </row>
    <row r="60" spans="1:10" ht="30">
      <c r="A60" s="8"/>
      <c r="B60" s="35"/>
      <c r="C60" s="35"/>
      <c r="D60" s="35"/>
      <c r="E60" s="35"/>
      <c r="F60" s="36"/>
      <c r="G60" s="29" t="s">
        <v>4</v>
      </c>
      <c r="H60" s="33" t="s">
        <v>0</v>
      </c>
      <c r="I60" s="28">
        <v>600</v>
      </c>
      <c r="J60" s="22">
        <v>685568</v>
      </c>
    </row>
    <row r="61" spans="1:10" ht="16.5" customHeight="1">
      <c r="A61" s="8"/>
      <c r="B61" s="35"/>
      <c r="C61" s="35"/>
      <c r="D61" s="35"/>
      <c r="E61" s="35"/>
      <c r="F61" s="36"/>
      <c r="G61" s="46" t="s">
        <v>351</v>
      </c>
      <c r="H61" s="21" t="s">
        <v>221</v>
      </c>
      <c r="I61" s="28" t="s">
        <v>0</v>
      </c>
      <c r="J61" s="22">
        <f>SUM(J62:J63)</f>
        <v>2674331</v>
      </c>
    </row>
    <row r="62" spans="1:10" ht="75">
      <c r="A62" s="8"/>
      <c r="B62" s="35"/>
      <c r="C62" s="35"/>
      <c r="D62" s="35"/>
      <c r="E62" s="35"/>
      <c r="F62" s="36"/>
      <c r="G62" s="29" t="s">
        <v>3</v>
      </c>
      <c r="H62" s="33" t="s">
        <v>0</v>
      </c>
      <c r="I62" s="28">
        <v>100</v>
      </c>
      <c r="J62" s="22">
        <v>2489831</v>
      </c>
    </row>
    <row r="63" spans="1:10" ht="30">
      <c r="A63" s="8"/>
      <c r="B63" s="35"/>
      <c r="C63" s="35"/>
      <c r="D63" s="35"/>
      <c r="E63" s="35"/>
      <c r="F63" s="36"/>
      <c r="G63" s="29" t="s">
        <v>2</v>
      </c>
      <c r="H63" s="33"/>
      <c r="I63" s="28">
        <v>200</v>
      </c>
      <c r="J63" s="22">
        <v>184500</v>
      </c>
    </row>
    <row r="64" spans="1:10" ht="17.25" customHeight="1">
      <c r="A64" s="8"/>
      <c r="B64" s="35"/>
      <c r="C64" s="35"/>
      <c r="D64" s="35"/>
      <c r="E64" s="35"/>
      <c r="F64" s="36"/>
      <c r="G64" s="29" t="s">
        <v>156</v>
      </c>
      <c r="H64" s="19" t="s">
        <v>222</v>
      </c>
      <c r="I64" s="28"/>
      <c r="J64" s="45">
        <f>SUM(J65+J67+J69+J71+J74+J76)</f>
        <v>6846632</v>
      </c>
    </row>
    <row r="65" spans="1:10" ht="50.25" customHeight="1">
      <c r="A65" s="8"/>
      <c r="B65" s="35"/>
      <c r="C65" s="35"/>
      <c r="D65" s="35"/>
      <c r="E65" s="35"/>
      <c r="F65" s="36"/>
      <c r="G65" s="29" t="s">
        <v>166</v>
      </c>
      <c r="H65" s="33" t="s">
        <v>223</v>
      </c>
      <c r="I65" s="28"/>
      <c r="J65" s="22">
        <f>SUM(J66)</f>
        <v>73332</v>
      </c>
    </row>
    <row r="66" spans="1:10" ht="30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73332</v>
      </c>
    </row>
    <row r="67" spans="1:10" ht="36.75" customHeight="1">
      <c r="A67" s="8"/>
      <c r="B67" s="35"/>
      <c r="C67" s="35"/>
      <c r="D67" s="35"/>
      <c r="E67" s="35"/>
      <c r="F67" s="36"/>
      <c r="G67" s="26" t="s">
        <v>158</v>
      </c>
      <c r="H67" s="21" t="s">
        <v>224</v>
      </c>
      <c r="I67" s="28"/>
      <c r="J67" s="22">
        <f>SUM(J68)</f>
        <v>2026668</v>
      </c>
    </row>
    <row r="68" spans="1:10" ht="30">
      <c r="A68" s="8"/>
      <c r="B68" s="35"/>
      <c r="C68" s="35"/>
      <c r="D68" s="35"/>
      <c r="E68" s="35"/>
      <c r="F68" s="36"/>
      <c r="G68" s="29" t="s">
        <v>4</v>
      </c>
      <c r="H68" s="48"/>
      <c r="I68" s="28">
        <v>600</v>
      </c>
      <c r="J68" s="22">
        <v>2026668</v>
      </c>
    </row>
    <row r="69" spans="1:10" ht="51.75" customHeight="1">
      <c r="A69" s="8"/>
      <c r="B69" s="35"/>
      <c r="C69" s="35"/>
      <c r="D69" s="35"/>
      <c r="E69" s="35"/>
      <c r="F69" s="36"/>
      <c r="G69" s="29" t="s">
        <v>75</v>
      </c>
      <c r="H69" s="37" t="s">
        <v>225</v>
      </c>
      <c r="I69" s="28"/>
      <c r="J69" s="22">
        <f>SUM(J70)</f>
        <v>659988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2">
        <v>659988</v>
      </c>
    </row>
    <row r="71" spans="1:10" ht="75">
      <c r="A71" s="8"/>
      <c r="B71" s="35"/>
      <c r="C71" s="35"/>
      <c r="D71" s="35"/>
      <c r="E71" s="35"/>
      <c r="F71" s="36"/>
      <c r="G71" s="49" t="s">
        <v>76</v>
      </c>
      <c r="H71" s="50" t="s">
        <v>226</v>
      </c>
      <c r="I71" s="28"/>
      <c r="J71" s="22">
        <f>SUM(J72:J73)</f>
        <v>3768040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43" t="s">
        <v>0</v>
      </c>
      <c r="I72" s="28">
        <v>300</v>
      </c>
      <c r="J72" s="22">
        <v>1348236.4</v>
      </c>
    </row>
    <row r="73" spans="1:10" ht="30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5">
        <v>2419803.6</v>
      </c>
    </row>
    <row r="74" spans="1:10" ht="31.5" customHeight="1">
      <c r="A74" s="8"/>
      <c r="B74" s="35"/>
      <c r="C74" s="35"/>
      <c r="D74" s="35"/>
      <c r="E74" s="35"/>
      <c r="F74" s="36"/>
      <c r="G74" s="46" t="s">
        <v>77</v>
      </c>
      <c r="H74" s="51" t="s">
        <v>227</v>
      </c>
      <c r="I74" s="28"/>
      <c r="J74" s="25">
        <f>SUM(J75)</f>
        <v>307618</v>
      </c>
    </row>
    <row r="75" spans="1:10" ht="15">
      <c r="A75" s="8"/>
      <c r="B75" s="35"/>
      <c r="C75" s="35"/>
      <c r="D75" s="35"/>
      <c r="E75" s="35"/>
      <c r="F75" s="36"/>
      <c r="G75" s="29" t="s">
        <v>5</v>
      </c>
      <c r="H75" s="33" t="s">
        <v>0</v>
      </c>
      <c r="I75" s="28">
        <v>300</v>
      </c>
      <c r="J75" s="22">
        <v>307618</v>
      </c>
    </row>
    <row r="76" spans="1:10" ht="30">
      <c r="A76" s="8"/>
      <c r="B76" s="181"/>
      <c r="C76" s="181"/>
      <c r="D76" s="181"/>
      <c r="E76" s="181"/>
      <c r="F76" s="182"/>
      <c r="G76" s="185" t="s">
        <v>386</v>
      </c>
      <c r="H76" s="43" t="s">
        <v>387</v>
      </c>
      <c r="I76" s="186" t="s">
        <v>0</v>
      </c>
      <c r="J76" s="25">
        <f>SUM(J77)</f>
        <v>10986</v>
      </c>
    </row>
    <row r="77" spans="1:10" ht="15">
      <c r="A77" s="8"/>
      <c r="B77" s="181"/>
      <c r="C77" s="181"/>
      <c r="D77" s="181"/>
      <c r="E77" s="181"/>
      <c r="F77" s="182"/>
      <c r="G77" s="23" t="s">
        <v>5</v>
      </c>
      <c r="H77" s="30" t="s">
        <v>0</v>
      </c>
      <c r="I77" s="28">
        <v>300</v>
      </c>
      <c r="J77" s="25">
        <v>10986</v>
      </c>
    </row>
    <row r="78" spans="1:10" ht="48.75" customHeight="1">
      <c r="A78" s="8"/>
      <c r="B78" s="35"/>
      <c r="C78" s="35"/>
      <c r="D78" s="35"/>
      <c r="E78" s="35"/>
      <c r="F78" s="36"/>
      <c r="G78" s="52" t="s">
        <v>157</v>
      </c>
      <c r="H78" s="19" t="s">
        <v>228</v>
      </c>
      <c r="I78" s="28"/>
      <c r="J78" s="16">
        <f>SUM(J79)</f>
        <v>6479079.2800000003</v>
      </c>
    </row>
    <row r="79" spans="1:10" ht="15">
      <c r="A79" s="8"/>
      <c r="B79" s="281">
        <v>600</v>
      </c>
      <c r="C79" s="281"/>
      <c r="D79" s="281"/>
      <c r="E79" s="281"/>
      <c r="F79" s="282"/>
      <c r="G79" s="26" t="s">
        <v>46</v>
      </c>
      <c r="H79" s="21" t="s">
        <v>229</v>
      </c>
      <c r="I79" s="28"/>
      <c r="J79" s="25">
        <f>SUM(J80)</f>
        <v>6479079.2800000003</v>
      </c>
    </row>
    <row r="80" spans="1:10" ht="30">
      <c r="A80" s="8"/>
      <c r="B80" s="31"/>
      <c r="C80" s="31"/>
      <c r="D80" s="31"/>
      <c r="E80" s="31"/>
      <c r="F80" s="32"/>
      <c r="G80" s="23" t="s">
        <v>2</v>
      </c>
      <c r="H80" s="34" t="s">
        <v>0</v>
      </c>
      <c r="I80" s="28">
        <v>200</v>
      </c>
      <c r="J80" s="22">
        <v>6479079.2800000003</v>
      </c>
    </row>
    <row r="81" spans="1:10" ht="32.25" hidden="1" customHeight="1">
      <c r="A81" s="8"/>
      <c r="B81" s="31"/>
      <c r="C81" s="31"/>
      <c r="D81" s="31"/>
      <c r="E81" s="31"/>
      <c r="F81" s="32"/>
      <c r="G81" s="23" t="s">
        <v>327</v>
      </c>
      <c r="H81" s="34" t="s">
        <v>328</v>
      </c>
      <c r="I81" s="28"/>
      <c r="J81" s="22">
        <f>SUM(J82:J82)</f>
        <v>0</v>
      </c>
    </row>
    <row r="82" spans="1:10" ht="17.25" hidden="1" customHeight="1">
      <c r="A82" s="8"/>
      <c r="B82" s="31"/>
      <c r="C82" s="31"/>
      <c r="D82" s="31"/>
      <c r="E82" s="31"/>
      <c r="F82" s="32"/>
      <c r="G82" s="29" t="s">
        <v>4</v>
      </c>
      <c r="H82" s="43" t="s">
        <v>0</v>
      </c>
      <c r="I82" s="28">
        <v>600</v>
      </c>
      <c r="J82" s="22">
        <v>0</v>
      </c>
    </row>
    <row r="83" spans="1:10" ht="17.25" customHeight="1">
      <c r="A83" s="8"/>
      <c r="B83" s="212"/>
      <c r="C83" s="212"/>
      <c r="D83" s="212"/>
      <c r="E83" s="212"/>
      <c r="F83" s="213"/>
      <c r="G83" s="29" t="s">
        <v>438</v>
      </c>
      <c r="H83" s="33" t="s">
        <v>439</v>
      </c>
      <c r="I83" s="28"/>
      <c r="J83" s="16">
        <f>SUM(J84+J86+J88)</f>
        <v>7657215</v>
      </c>
    </row>
    <row r="84" spans="1:10" ht="48.75" customHeight="1">
      <c r="A84" s="8"/>
      <c r="B84" s="231"/>
      <c r="C84" s="231"/>
      <c r="D84" s="231"/>
      <c r="E84" s="231"/>
      <c r="F84" s="232"/>
      <c r="G84" s="29" t="s">
        <v>469</v>
      </c>
      <c r="H84" s="33" t="s">
        <v>328</v>
      </c>
      <c r="I84" s="28"/>
      <c r="J84" s="25">
        <f>SUM(J85)</f>
        <v>407215</v>
      </c>
    </row>
    <row r="85" spans="1:10" ht="34.5" customHeight="1">
      <c r="A85" s="8"/>
      <c r="B85" s="231"/>
      <c r="C85" s="231"/>
      <c r="D85" s="231"/>
      <c r="E85" s="231"/>
      <c r="F85" s="232"/>
      <c r="G85" s="29" t="s">
        <v>4</v>
      </c>
      <c r="H85" s="43" t="s">
        <v>0</v>
      </c>
      <c r="I85" s="28">
        <v>600</v>
      </c>
      <c r="J85" s="25">
        <v>407215</v>
      </c>
    </row>
    <row r="86" spans="1:10" ht="34.5" customHeight="1">
      <c r="A86" s="8"/>
      <c r="B86" s="212"/>
      <c r="C86" s="212"/>
      <c r="D86" s="212"/>
      <c r="E86" s="212"/>
      <c r="F86" s="213"/>
      <c r="G86" s="29" t="s">
        <v>440</v>
      </c>
      <c r="H86" s="33" t="s">
        <v>441</v>
      </c>
      <c r="I86" s="28"/>
      <c r="J86" s="25">
        <f>SUM(J87)</f>
        <v>1000000</v>
      </c>
    </row>
    <row r="87" spans="1:10" ht="36" customHeight="1">
      <c r="A87" s="8"/>
      <c r="B87" s="212"/>
      <c r="C87" s="212"/>
      <c r="D87" s="212"/>
      <c r="E87" s="212"/>
      <c r="F87" s="213"/>
      <c r="G87" s="29" t="s">
        <v>4</v>
      </c>
      <c r="H87" s="43" t="s">
        <v>0</v>
      </c>
      <c r="I87" s="28">
        <v>600</v>
      </c>
      <c r="J87" s="22">
        <v>1000000</v>
      </c>
    </row>
    <row r="88" spans="1:10" ht="46.5" customHeight="1">
      <c r="A88" s="8"/>
      <c r="B88" s="226"/>
      <c r="C88" s="226"/>
      <c r="D88" s="226"/>
      <c r="E88" s="226"/>
      <c r="F88" s="227"/>
      <c r="G88" s="29" t="s">
        <v>469</v>
      </c>
      <c r="H88" s="33" t="s">
        <v>470</v>
      </c>
      <c r="I88" s="28"/>
      <c r="J88" s="25">
        <f>SUM(J89)</f>
        <v>6250000</v>
      </c>
    </row>
    <row r="89" spans="1:10" ht="36" customHeight="1">
      <c r="A89" s="8"/>
      <c r="B89" s="226"/>
      <c r="C89" s="226"/>
      <c r="D89" s="226"/>
      <c r="E89" s="226"/>
      <c r="F89" s="227"/>
      <c r="G89" s="29" t="s">
        <v>4</v>
      </c>
      <c r="H89" s="43" t="s">
        <v>0</v>
      </c>
      <c r="I89" s="28">
        <v>600</v>
      </c>
      <c r="J89" s="22">
        <v>6250000</v>
      </c>
    </row>
    <row r="90" spans="1:10" ht="35.25" customHeight="1">
      <c r="A90" s="8"/>
      <c r="B90" s="171"/>
      <c r="C90" s="171"/>
      <c r="D90" s="171"/>
      <c r="E90" s="171"/>
      <c r="F90" s="172"/>
      <c r="G90" s="52" t="s">
        <v>370</v>
      </c>
      <c r="H90" s="70" t="s">
        <v>371</v>
      </c>
      <c r="I90" s="56"/>
      <c r="J90" s="22">
        <f>SUM(J91:J91)</f>
        <v>1969057</v>
      </c>
    </row>
    <row r="91" spans="1:10" ht="48" customHeight="1">
      <c r="A91" s="8"/>
      <c r="B91" s="171"/>
      <c r="C91" s="171"/>
      <c r="D91" s="171"/>
      <c r="E91" s="171"/>
      <c r="F91" s="172"/>
      <c r="G91" s="29" t="s">
        <v>372</v>
      </c>
      <c r="H91" s="33" t="s">
        <v>373</v>
      </c>
      <c r="I91" s="28"/>
      <c r="J91" s="22">
        <f>SUM(J92:J92)</f>
        <v>1969057</v>
      </c>
    </row>
    <row r="92" spans="1:10" ht="35.25" customHeight="1">
      <c r="A92" s="8"/>
      <c r="B92" s="171"/>
      <c r="C92" s="171"/>
      <c r="D92" s="171"/>
      <c r="E92" s="171"/>
      <c r="F92" s="172"/>
      <c r="G92" s="29" t="s">
        <v>4</v>
      </c>
      <c r="H92" s="43" t="s">
        <v>0</v>
      </c>
      <c r="I92" s="28">
        <v>600</v>
      </c>
      <c r="J92" s="22">
        <v>1969057</v>
      </c>
    </row>
    <row r="93" spans="1:10" ht="42.75">
      <c r="A93" s="8"/>
      <c r="B93" s="285" t="s">
        <v>31</v>
      </c>
      <c r="C93" s="285"/>
      <c r="D93" s="285"/>
      <c r="E93" s="285"/>
      <c r="F93" s="286"/>
      <c r="G93" s="9" t="s">
        <v>50</v>
      </c>
      <c r="H93" s="53" t="s">
        <v>80</v>
      </c>
      <c r="I93" s="11" t="s">
        <v>0</v>
      </c>
      <c r="J93" s="12">
        <f>SUM(J94+J121+J126)</f>
        <v>149805742</v>
      </c>
    </row>
    <row r="94" spans="1:10" ht="45">
      <c r="A94" s="8"/>
      <c r="B94" s="277" t="s">
        <v>30</v>
      </c>
      <c r="C94" s="277"/>
      <c r="D94" s="277"/>
      <c r="E94" s="277"/>
      <c r="F94" s="278"/>
      <c r="G94" s="54" t="s">
        <v>432</v>
      </c>
      <c r="H94" s="55" t="s">
        <v>81</v>
      </c>
      <c r="I94" s="56" t="s">
        <v>0</v>
      </c>
      <c r="J94" s="45">
        <f>SUM(J95+J103+J108+J116)</f>
        <v>149024382</v>
      </c>
    </row>
    <row r="95" spans="1:10" ht="60">
      <c r="A95" s="8"/>
      <c r="B95" s="17"/>
      <c r="C95" s="17"/>
      <c r="D95" s="17"/>
      <c r="E95" s="17"/>
      <c r="F95" s="18"/>
      <c r="G95" s="57" t="s">
        <v>83</v>
      </c>
      <c r="H95" s="55" t="s">
        <v>82</v>
      </c>
      <c r="I95" s="15"/>
      <c r="J95" s="16">
        <f>SUM(J96+J99)</f>
        <v>6453242.0000000009</v>
      </c>
    </row>
    <row r="96" spans="1:10" ht="30">
      <c r="A96" s="8"/>
      <c r="B96" s="17"/>
      <c r="C96" s="17"/>
      <c r="D96" s="17"/>
      <c r="E96" s="17"/>
      <c r="F96" s="18"/>
      <c r="G96" s="58" t="s">
        <v>152</v>
      </c>
      <c r="H96" s="27" t="s">
        <v>153</v>
      </c>
      <c r="I96" s="15"/>
      <c r="J96" s="22">
        <f>SUM(J97:J98)</f>
        <v>442000</v>
      </c>
    </row>
    <row r="97" spans="1:10" ht="30">
      <c r="A97" s="8"/>
      <c r="B97" s="17"/>
      <c r="C97" s="17"/>
      <c r="D97" s="17"/>
      <c r="E97" s="17"/>
      <c r="F97" s="18"/>
      <c r="G97" s="29" t="s">
        <v>2</v>
      </c>
      <c r="H97" s="33"/>
      <c r="I97" s="28">
        <v>200</v>
      </c>
      <c r="J97" s="25">
        <v>5746</v>
      </c>
    </row>
    <row r="98" spans="1:10" ht="18.75" customHeight="1">
      <c r="A98" s="8"/>
      <c r="B98" s="17"/>
      <c r="C98" s="17"/>
      <c r="D98" s="17"/>
      <c r="E98" s="17"/>
      <c r="F98" s="18"/>
      <c r="G98" s="29" t="s">
        <v>5</v>
      </c>
      <c r="H98" s="158"/>
      <c r="I98" s="28">
        <v>300</v>
      </c>
      <c r="J98" s="25">
        <v>436254</v>
      </c>
    </row>
    <row r="99" spans="1:10" ht="33" customHeight="1">
      <c r="A99" s="8"/>
      <c r="B99" s="279" t="s">
        <v>29</v>
      </c>
      <c r="C99" s="279"/>
      <c r="D99" s="279"/>
      <c r="E99" s="279"/>
      <c r="F99" s="280"/>
      <c r="G99" s="26" t="s">
        <v>84</v>
      </c>
      <c r="H99" s="61" t="s">
        <v>167</v>
      </c>
      <c r="I99" s="28" t="s">
        <v>0</v>
      </c>
      <c r="J99" s="22">
        <f>SUM(J100:J102)</f>
        <v>6011242.0000000009</v>
      </c>
    </row>
    <row r="100" spans="1:10" ht="75">
      <c r="A100" s="8"/>
      <c r="B100" s="31"/>
      <c r="C100" s="31"/>
      <c r="D100" s="31"/>
      <c r="E100" s="31"/>
      <c r="F100" s="32"/>
      <c r="G100" s="23" t="s">
        <v>3</v>
      </c>
      <c r="H100" s="34" t="s">
        <v>0</v>
      </c>
      <c r="I100" s="28">
        <v>100</v>
      </c>
      <c r="J100" s="22">
        <v>5333231.7</v>
      </c>
    </row>
    <row r="101" spans="1:10" ht="30">
      <c r="A101" s="8"/>
      <c r="B101" s="31"/>
      <c r="C101" s="31"/>
      <c r="D101" s="31"/>
      <c r="E101" s="31"/>
      <c r="F101" s="32"/>
      <c r="G101" s="29" t="s">
        <v>2</v>
      </c>
      <c r="H101" s="33"/>
      <c r="I101" s="28">
        <v>200</v>
      </c>
      <c r="J101" s="22">
        <v>678010.02</v>
      </c>
    </row>
    <row r="102" spans="1:10" ht="15">
      <c r="A102" s="8"/>
      <c r="B102" s="159"/>
      <c r="C102" s="159"/>
      <c r="D102" s="159"/>
      <c r="E102" s="159"/>
      <c r="F102" s="160"/>
      <c r="G102" s="29" t="s">
        <v>1</v>
      </c>
      <c r="H102" s="33" t="s">
        <v>0</v>
      </c>
      <c r="I102" s="28">
        <v>800</v>
      </c>
      <c r="J102" s="22">
        <v>0.28000000000000003</v>
      </c>
    </row>
    <row r="103" spans="1:10" ht="45">
      <c r="A103" s="8"/>
      <c r="B103" s="31"/>
      <c r="C103" s="31"/>
      <c r="D103" s="31"/>
      <c r="E103" s="31"/>
      <c r="F103" s="32"/>
      <c r="G103" s="52" t="s">
        <v>85</v>
      </c>
      <c r="H103" s="64" t="s">
        <v>86</v>
      </c>
      <c r="I103" s="56"/>
      <c r="J103" s="45">
        <f>SUM(J106,J104)</f>
        <v>113855787</v>
      </c>
    </row>
    <row r="104" spans="1:10" ht="30">
      <c r="A104" s="8"/>
      <c r="B104" s="259"/>
      <c r="C104" s="259"/>
      <c r="D104" s="259"/>
      <c r="E104" s="259"/>
      <c r="F104" s="260"/>
      <c r="G104" s="29" t="s">
        <v>510</v>
      </c>
      <c r="H104" s="59" t="s">
        <v>509</v>
      </c>
      <c r="I104" s="28"/>
      <c r="J104" s="22">
        <f>J105</f>
        <v>500000</v>
      </c>
    </row>
    <row r="105" spans="1:10" ht="30">
      <c r="A105" s="8"/>
      <c r="B105" s="259"/>
      <c r="C105" s="259"/>
      <c r="D105" s="259"/>
      <c r="E105" s="259"/>
      <c r="F105" s="260"/>
      <c r="G105" s="29" t="s">
        <v>4</v>
      </c>
      <c r="H105" s="59"/>
      <c r="I105" s="28">
        <v>600</v>
      </c>
      <c r="J105" s="22">
        <v>500000</v>
      </c>
    </row>
    <row r="106" spans="1:10" ht="79.5" customHeight="1">
      <c r="A106" s="8"/>
      <c r="B106" s="31"/>
      <c r="C106" s="31"/>
      <c r="D106" s="31"/>
      <c r="E106" s="31"/>
      <c r="F106" s="32"/>
      <c r="G106" s="46" t="s">
        <v>87</v>
      </c>
      <c r="H106" s="59" t="s">
        <v>168</v>
      </c>
      <c r="I106" s="28"/>
      <c r="J106" s="22">
        <f>SUM(J107:J107)</f>
        <v>113355787</v>
      </c>
    </row>
    <row r="107" spans="1:10" ht="30">
      <c r="A107" s="8"/>
      <c r="B107" s="31"/>
      <c r="C107" s="31"/>
      <c r="D107" s="31"/>
      <c r="E107" s="31"/>
      <c r="F107" s="32"/>
      <c r="G107" s="29" t="s">
        <v>4</v>
      </c>
      <c r="H107" s="65"/>
      <c r="I107" s="28">
        <v>600</v>
      </c>
      <c r="J107" s="22">
        <v>113355787</v>
      </c>
    </row>
    <row r="108" spans="1:10" ht="45">
      <c r="A108" s="8"/>
      <c r="B108" s="31"/>
      <c r="C108" s="31"/>
      <c r="D108" s="31"/>
      <c r="E108" s="31"/>
      <c r="F108" s="32"/>
      <c r="G108" s="44" t="s">
        <v>88</v>
      </c>
      <c r="H108" s="64" t="s">
        <v>89</v>
      </c>
      <c r="I108" s="56"/>
      <c r="J108" s="45">
        <f>SUM(J109+J114+J112)</f>
        <v>17489743</v>
      </c>
    </row>
    <row r="109" spans="1:10" ht="18" customHeight="1">
      <c r="A109" s="8"/>
      <c r="B109" s="279" t="s">
        <v>28</v>
      </c>
      <c r="C109" s="279"/>
      <c r="D109" s="279"/>
      <c r="E109" s="279"/>
      <c r="F109" s="280"/>
      <c r="G109" s="121" t="s">
        <v>90</v>
      </c>
      <c r="H109" s="63" t="s">
        <v>91</v>
      </c>
      <c r="I109" s="28" t="s">
        <v>0</v>
      </c>
      <c r="J109" s="22">
        <f>SUM(J110:J111)</f>
        <v>6902000</v>
      </c>
    </row>
    <row r="110" spans="1:10" ht="30">
      <c r="A110" s="8"/>
      <c r="B110" s="31"/>
      <c r="C110" s="31"/>
      <c r="D110" s="31"/>
      <c r="E110" s="31"/>
      <c r="F110" s="32"/>
      <c r="G110" s="29" t="s">
        <v>2</v>
      </c>
      <c r="H110" s="60"/>
      <c r="I110" s="28">
        <v>200</v>
      </c>
      <c r="J110" s="22">
        <v>78672</v>
      </c>
    </row>
    <row r="111" spans="1:10" ht="15">
      <c r="A111" s="8"/>
      <c r="B111" s="281">
        <v>500</v>
      </c>
      <c r="C111" s="281"/>
      <c r="D111" s="281"/>
      <c r="E111" s="281"/>
      <c r="F111" s="282"/>
      <c r="G111" s="29" t="s">
        <v>5</v>
      </c>
      <c r="H111" s="60" t="s">
        <v>0</v>
      </c>
      <c r="I111" s="28">
        <v>300</v>
      </c>
      <c r="J111" s="22">
        <v>6823328</v>
      </c>
    </row>
    <row r="112" spans="1:10" ht="63.75" customHeight="1">
      <c r="A112" s="8"/>
      <c r="B112" s="31"/>
      <c r="C112" s="31"/>
      <c r="D112" s="31"/>
      <c r="E112" s="31"/>
      <c r="F112" s="32"/>
      <c r="G112" s="29" t="s">
        <v>192</v>
      </c>
      <c r="H112" s="60" t="s">
        <v>193</v>
      </c>
      <c r="I112" s="28"/>
      <c r="J112" s="22">
        <f t="shared" ref="J112" si="0">SUM(J113)</f>
        <v>135874</v>
      </c>
    </row>
    <row r="113" spans="1:10" ht="30">
      <c r="A113" s="8"/>
      <c r="B113" s="31"/>
      <c r="C113" s="31"/>
      <c r="D113" s="31"/>
      <c r="E113" s="31"/>
      <c r="F113" s="32"/>
      <c r="G113" s="29" t="s">
        <v>2</v>
      </c>
      <c r="H113" s="60"/>
      <c r="I113" s="28">
        <v>200</v>
      </c>
      <c r="J113" s="22">
        <v>135874</v>
      </c>
    </row>
    <row r="114" spans="1:10" ht="32.25" customHeight="1">
      <c r="A114" s="8"/>
      <c r="B114" s="31"/>
      <c r="C114" s="31"/>
      <c r="D114" s="31"/>
      <c r="E114" s="31"/>
      <c r="F114" s="32"/>
      <c r="G114" s="29" t="s">
        <v>353</v>
      </c>
      <c r="H114" s="60" t="s">
        <v>191</v>
      </c>
      <c r="I114" s="28"/>
      <c r="J114" s="22">
        <f>SUM(J115:J115)</f>
        <v>10451869</v>
      </c>
    </row>
    <row r="115" spans="1:10" ht="20.25" customHeight="1">
      <c r="A115" s="8"/>
      <c r="B115" s="31"/>
      <c r="C115" s="31"/>
      <c r="D115" s="31"/>
      <c r="E115" s="31"/>
      <c r="F115" s="32"/>
      <c r="G115" s="29" t="s">
        <v>5</v>
      </c>
      <c r="H115" s="60" t="s">
        <v>0</v>
      </c>
      <c r="I115" s="28">
        <v>300</v>
      </c>
      <c r="J115" s="22">
        <v>10451869</v>
      </c>
    </row>
    <row r="116" spans="1:10" ht="31.5" customHeight="1">
      <c r="A116" s="8"/>
      <c r="B116" s="195"/>
      <c r="C116" s="66"/>
      <c r="D116" s="66"/>
      <c r="E116" s="66"/>
      <c r="F116" s="66"/>
      <c r="G116" s="29" t="s">
        <v>403</v>
      </c>
      <c r="H116" s="60" t="s">
        <v>404</v>
      </c>
      <c r="I116" s="28"/>
      <c r="J116" s="22">
        <f>SUM(J117+J119)</f>
        <v>11225610</v>
      </c>
    </row>
    <row r="117" spans="1:10" ht="33.75" customHeight="1">
      <c r="A117" s="8"/>
      <c r="B117" s="195"/>
      <c r="C117" s="66"/>
      <c r="D117" s="66"/>
      <c r="E117" s="66"/>
      <c r="F117" s="66"/>
      <c r="G117" s="29" t="s">
        <v>403</v>
      </c>
      <c r="H117" s="60" t="s">
        <v>405</v>
      </c>
      <c r="I117" s="28"/>
      <c r="J117" s="22">
        <f t="shared" ref="J117:J119" si="1">SUM(J118)</f>
        <v>8190354</v>
      </c>
    </row>
    <row r="118" spans="1:10" ht="34.5" customHeight="1">
      <c r="A118" s="8"/>
      <c r="B118" s="195"/>
      <c r="C118" s="66"/>
      <c r="D118" s="66"/>
      <c r="E118" s="66"/>
      <c r="F118" s="66"/>
      <c r="G118" s="29" t="s">
        <v>4</v>
      </c>
      <c r="H118" s="68"/>
      <c r="I118" s="28">
        <v>600</v>
      </c>
      <c r="J118" s="22">
        <v>8190354</v>
      </c>
    </row>
    <row r="119" spans="1:10" ht="34.5" customHeight="1">
      <c r="A119" s="8"/>
      <c r="B119" s="250"/>
      <c r="C119" s="66"/>
      <c r="D119" s="66"/>
      <c r="E119" s="66"/>
      <c r="F119" s="66"/>
      <c r="G119" s="29" t="s">
        <v>403</v>
      </c>
      <c r="H119" s="33" t="s">
        <v>496</v>
      </c>
      <c r="I119" s="28"/>
      <c r="J119" s="22">
        <f t="shared" si="1"/>
        <v>3035256</v>
      </c>
    </row>
    <row r="120" spans="1:10" ht="34.5" customHeight="1">
      <c r="A120" s="8"/>
      <c r="B120" s="250"/>
      <c r="C120" s="66"/>
      <c r="D120" s="66"/>
      <c r="E120" s="66"/>
      <c r="F120" s="66"/>
      <c r="G120" s="29" t="s">
        <v>4</v>
      </c>
      <c r="H120" s="68"/>
      <c r="I120" s="28">
        <v>600</v>
      </c>
      <c r="J120" s="22">
        <v>3035256</v>
      </c>
    </row>
    <row r="121" spans="1:10" ht="60">
      <c r="A121" s="8"/>
      <c r="B121" s="31"/>
      <c r="C121" s="31"/>
      <c r="D121" s="31"/>
      <c r="E121" s="31"/>
      <c r="F121" s="32"/>
      <c r="G121" s="13" t="s">
        <v>138</v>
      </c>
      <c r="H121" s="55" t="s">
        <v>92</v>
      </c>
      <c r="I121" s="56"/>
      <c r="J121" s="45">
        <f t="shared" ref="J121:J122" si="2">SUM(J122)</f>
        <v>45000</v>
      </c>
    </row>
    <row r="122" spans="1:10" ht="113.25" customHeight="1">
      <c r="A122" s="8"/>
      <c r="B122" s="31"/>
      <c r="C122" s="31"/>
      <c r="D122" s="31"/>
      <c r="E122" s="31"/>
      <c r="F122" s="32"/>
      <c r="G122" s="26" t="s">
        <v>196</v>
      </c>
      <c r="H122" s="19" t="s">
        <v>93</v>
      </c>
      <c r="I122" s="28"/>
      <c r="J122" s="45">
        <f t="shared" si="2"/>
        <v>45000</v>
      </c>
    </row>
    <row r="123" spans="1:10" ht="60">
      <c r="A123" s="8"/>
      <c r="B123" s="31"/>
      <c r="C123" s="31"/>
      <c r="D123" s="31"/>
      <c r="E123" s="31"/>
      <c r="F123" s="32"/>
      <c r="G123" s="46" t="s">
        <v>338</v>
      </c>
      <c r="H123" s="40" t="s">
        <v>94</v>
      </c>
      <c r="I123" s="28"/>
      <c r="J123" s="67">
        <f>SUM(J124:J125)</f>
        <v>45000</v>
      </c>
    </row>
    <row r="124" spans="1:10" ht="30">
      <c r="A124" s="8"/>
      <c r="B124" s="31"/>
      <c r="C124" s="31"/>
      <c r="D124" s="31"/>
      <c r="E124" s="31"/>
      <c r="F124" s="32"/>
      <c r="G124" s="29" t="s">
        <v>2</v>
      </c>
      <c r="H124" s="33"/>
      <c r="I124" s="28">
        <v>200</v>
      </c>
      <c r="J124" s="22">
        <v>10000</v>
      </c>
    </row>
    <row r="125" spans="1:10" ht="30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35000</v>
      </c>
    </row>
    <row r="126" spans="1:10" ht="62.25" customHeight="1">
      <c r="A126" s="8"/>
      <c r="B126" s="31"/>
      <c r="C126" s="31"/>
      <c r="D126" s="31"/>
      <c r="E126" s="31"/>
      <c r="F126" s="32"/>
      <c r="G126" s="52" t="s">
        <v>290</v>
      </c>
      <c r="H126" s="69" t="s">
        <v>95</v>
      </c>
      <c r="I126" s="56"/>
      <c r="J126" s="22">
        <f>SUM(J127)</f>
        <v>736360</v>
      </c>
    </row>
    <row r="127" spans="1:10" ht="65.25" customHeight="1">
      <c r="A127" s="8"/>
      <c r="B127" s="31"/>
      <c r="C127" s="31"/>
      <c r="D127" s="31"/>
      <c r="E127" s="31"/>
      <c r="F127" s="32"/>
      <c r="G127" s="52" t="s">
        <v>292</v>
      </c>
      <c r="H127" s="69" t="s">
        <v>291</v>
      </c>
      <c r="I127" s="56"/>
      <c r="J127" s="45">
        <f>SUM(J128)</f>
        <v>736360</v>
      </c>
    </row>
    <row r="128" spans="1:10" ht="63.75" customHeight="1">
      <c r="A128" s="8"/>
      <c r="B128" s="31"/>
      <c r="C128" s="31"/>
      <c r="D128" s="31"/>
      <c r="E128" s="31"/>
      <c r="F128" s="32"/>
      <c r="G128" s="29" t="s">
        <v>293</v>
      </c>
      <c r="H128" s="43" t="s">
        <v>294</v>
      </c>
      <c r="I128" s="28"/>
      <c r="J128" s="22">
        <f>SUM(J129)</f>
        <v>736360</v>
      </c>
    </row>
    <row r="129" spans="1:10" ht="30">
      <c r="A129" s="8"/>
      <c r="B129" s="31"/>
      <c r="C129" s="31"/>
      <c r="D129" s="31"/>
      <c r="E129" s="31"/>
      <c r="F129" s="32"/>
      <c r="G129" s="29" t="s">
        <v>4</v>
      </c>
      <c r="H129" s="68"/>
      <c r="I129" s="28">
        <v>600</v>
      </c>
      <c r="J129" s="22">
        <v>736360</v>
      </c>
    </row>
    <row r="130" spans="1:10" ht="42.75">
      <c r="A130" s="8"/>
      <c r="B130" s="204"/>
      <c r="C130" s="204"/>
      <c r="D130" s="204"/>
      <c r="E130" s="204"/>
      <c r="F130" s="205"/>
      <c r="G130" s="9" t="s">
        <v>419</v>
      </c>
      <c r="H130" s="10" t="s">
        <v>420</v>
      </c>
      <c r="I130" s="11"/>
      <c r="J130" s="12">
        <f t="shared" ref="J130:J138" si="3">SUM(J131)</f>
        <v>97872874.340000004</v>
      </c>
    </row>
    <row r="131" spans="1:10" ht="45">
      <c r="A131" s="8"/>
      <c r="B131" s="204"/>
      <c r="C131" s="204"/>
      <c r="D131" s="204"/>
      <c r="E131" s="204"/>
      <c r="F131" s="205"/>
      <c r="G131" s="52" t="s">
        <v>421</v>
      </c>
      <c r="H131" s="70" t="s">
        <v>422</v>
      </c>
      <c r="I131" s="56"/>
      <c r="J131" s="45">
        <f>SUM(J132+J135)</f>
        <v>97872874.340000004</v>
      </c>
    </row>
    <row r="132" spans="1:10" ht="15">
      <c r="A132" s="8"/>
      <c r="B132" s="204"/>
      <c r="C132" s="204"/>
      <c r="D132" s="204"/>
      <c r="E132" s="204"/>
      <c r="F132" s="205"/>
      <c r="G132" s="52" t="s">
        <v>423</v>
      </c>
      <c r="H132" s="70" t="s">
        <v>424</v>
      </c>
      <c r="I132" s="56"/>
      <c r="J132" s="45">
        <f t="shared" si="3"/>
        <v>13234118</v>
      </c>
    </row>
    <row r="133" spans="1:10" ht="45">
      <c r="A133" s="8"/>
      <c r="B133" s="204"/>
      <c r="C133" s="204"/>
      <c r="D133" s="204"/>
      <c r="E133" s="204"/>
      <c r="F133" s="205"/>
      <c r="G133" s="29" t="s">
        <v>425</v>
      </c>
      <c r="H133" s="33" t="s">
        <v>426</v>
      </c>
      <c r="I133" s="28"/>
      <c r="J133" s="22">
        <f t="shared" si="3"/>
        <v>13234118</v>
      </c>
    </row>
    <row r="134" spans="1:10" ht="30">
      <c r="A134" s="8"/>
      <c r="B134" s="204"/>
      <c r="C134" s="204"/>
      <c r="D134" s="204"/>
      <c r="E134" s="204"/>
      <c r="F134" s="205"/>
      <c r="G134" s="47" t="s">
        <v>2</v>
      </c>
      <c r="H134" s="42" t="s">
        <v>0</v>
      </c>
      <c r="I134" s="78">
        <v>200</v>
      </c>
      <c r="J134" s="206">
        <v>13234118</v>
      </c>
    </row>
    <row r="135" spans="1:10" ht="30">
      <c r="A135" s="8"/>
      <c r="B135" s="207"/>
      <c r="C135" s="207"/>
      <c r="D135" s="207"/>
      <c r="E135" s="207"/>
      <c r="F135" s="208"/>
      <c r="G135" s="52" t="s">
        <v>427</v>
      </c>
      <c r="H135" s="70" t="s">
        <v>428</v>
      </c>
      <c r="I135" s="56"/>
      <c r="J135" s="22">
        <f>SUM(J138+J136)</f>
        <v>84638756.340000004</v>
      </c>
    </row>
    <row r="136" spans="1:10" ht="65.25" customHeight="1">
      <c r="A136" s="8"/>
      <c r="B136" s="218"/>
      <c r="C136" s="218"/>
      <c r="D136" s="218"/>
      <c r="E136" s="218"/>
      <c r="F136" s="219"/>
      <c r="G136" s="29" t="s">
        <v>465</v>
      </c>
      <c r="H136" s="33" t="s">
        <v>466</v>
      </c>
      <c r="I136" s="28"/>
      <c r="J136" s="22">
        <f t="shared" si="3"/>
        <v>76963317.390000001</v>
      </c>
    </row>
    <row r="137" spans="1:10" ht="30">
      <c r="A137" s="8"/>
      <c r="B137" s="218"/>
      <c r="C137" s="218"/>
      <c r="D137" s="218"/>
      <c r="E137" s="218"/>
      <c r="F137" s="219"/>
      <c r="G137" s="29" t="s">
        <v>4</v>
      </c>
      <c r="H137" s="68"/>
      <c r="I137" s="28">
        <v>600</v>
      </c>
      <c r="J137" s="22">
        <v>76963317.390000001</v>
      </c>
    </row>
    <row r="138" spans="1:10" ht="15">
      <c r="A138" s="8"/>
      <c r="B138" s="207"/>
      <c r="C138" s="207"/>
      <c r="D138" s="207"/>
      <c r="E138" s="207"/>
      <c r="F138" s="208"/>
      <c r="G138" s="47" t="s">
        <v>429</v>
      </c>
      <c r="H138" s="42" t="s">
        <v>430</v>
      </c>
      <c r="I138" s="209"/>
      <c r="J138" s="25">
        <f t="shared" si="3"/>
        <v>7675438.9500000002</v>
      </c>
    </row>
    <row r="139" spans="1:10" ht="30">
      <c r="A139" s="8"/>
      <c r="B139" s="207"/>
      <c r="C139" s="207"/>
      <c r="D139" s="207"/>
      <c r="E139" s="207"/>
      <c r="F139" s="208"/>
      <c r="G139" s="29" t="s">
        <v>2</v>
      </c>
      <c r="H139" s="33" t="s">
        <v>0</v>
      </c>
      <c r="I139" s="28">
        <v>200</v>
      </c>
      <c r="J139" s="22">
        <v>7675438.9500000002</v>
      </c>
    </row>
    <row r="140" spans="1:10" ht="57.75">
      <c r="A140" s="8"/>
      <c r="B140" s="285" t="s">
        <v>27</v>
      </c>
      <c r="C140" s="285"/>
      <c r="D140" s="285"/>
      <c r="E140" s="285"/>
      <c r="F140" s="286"/>
      <c r="G140" s="71" t="s">
        <v>51</v>
      </c>
      <c r="H140" s="72" t="s">
        <v>96</v>
      </c>
      <c r="I140" s="11" t="s">
        <v>0</v>
      </c>
      <c r="J140" s="12">
        <f>SUM(J148+J158+J141+J152)</f>
        <v>176200</v>
      </c>
    </row>
    <row r="141" spans="1:10" ht="60">
      <c r="A141" s="8"/>
      <c r="B141" s="73"/>
      <c r="C141" s="73"/>
      <c r="D141" s="73"/>
      <c r="E141" s="73"/>
      <c r="F141" s="74"/>
      <c r="G141" s="13" t="s">
        <v>305</v>
      </c>
      <c r="H141" s="75" t="s">
        <v>184</v>
      </c>
      <c r="I141" s="56"/>
      <c r="J141" s="143">
        <f>SUM(J145+J142)</f>
        <v>50000</v>
      </c>
    </row>
    <row r="142" spans="1:10" ht="33.75" customHeight="1">
      <c r="A142" s="8"/>
      <c r="B142" s="73"/>
      <c r="C142" s="73"/>
      <c r="D142" s="73"/>
      <c r="E142" s="73"/>
      <c r="F142" s="74"/>
      <c r="G142" s="13" t="s">
        <v>185</v>
      </c>
      <c r="H142" s="75" t="s">
        <v>206</v>
      </c>
      <c r="I142" s="56"/>
      <c r="J142" s="143">
        <f>SUM(J143)</f>
        <v>43000</v>
      </c>
    </row>
    <row r="143" spans="1:10" ht="68.25" customHeight="1">
      <c r="A143" s="8"/>
      <c r="B143" s="73"/>
      <c r="C143" s="73"/>
      <c r="D143" s="73"/>
      <c r="E143" s="73"/>
      <c r="F143" s="74"/>
      <c r="G143" s="26" t="s">
        <v>207</v>
      </c>
      <c r="H143" s="77" t="s">
        <v>208</v>
      </c>
      <c r="I143" s="56"/>
      <c r="J143" s="144">
        <f>SUM(J144)</f>
        <v>43000</v>
      </c>
    </row>
    <row r="144" spans="1:10" ht="30">
      <c r="A144" s="8"/>
      <c r="B144" s="73"/>
      <c r="C144" s="73"/>
      <c r="D144" s="73"/>
      <c r="E144" s="73"/>
      <c r="F144" s="74"/>
      <c r="G144" s="47" t="s">
        <v>2</v>
      </c>
      <c r="H144" s="42" t="s">
        <v>0</v>
      </c>
      <c r="I144" s="78">
        <v>200</v>
      </c>
      <c r="J144" s="144">
        <v>43000</v>
      </c>
    </row>
    <row r="145" spans="1:10" ht="65.25" customHeight="1">
      <c r="A145" s="8"/>
      <c r="B145" s="73"/>
      <c r="C145" s="73"/>
      <c r="D145" s="73"/>
      <c r="E145" s="73"/>
      <c r="F145" s="74"/>
      <c r="G145" s="13" t="s">
        <v>248</v>
      </c>
      <c r="H145" s="75" t="s">
        <v>249</v>
      </c>
      <c r="I145" s="56"/>
      <c r="J145" s="143">
        <f>SUM(J146)</f>
        <v>7000</v>
      </c>
    </row>
    <row r="146" spans="1:10" ht="31.5" customHeight="1">
      <c r="A146" s="8"/>
      <c r="B146" s="73"/>
      <c r="C146" s="73"/>
      <c r="D146" s="73"/>
      <c r="E146" s="73"/>
      <c r="F146" s="74"/>
      <c r="G146" s="26" t="s">
        <v>250</v>
      </c>
      <c r="H146" s="77" t="s">
        <v>251</v>
      </c>
      <c r="I146" s="28"/>
      <c r="J146" s="144">
        <f>SUM(J147)</f>
        <v>7000</v>
      </c>
    </row>
    <row r="147" spans="1:10" ht="30">
      <c r="A147" s="8"/>
      <c r="B147" s="73"/>
      <c r="C147" s="73"/>
      <c r="D147" s="73"/>
      <c r="E147" s="73"/>
      <c r="F147" s="74"/>
      <c r="G147" s="29" t="s">
        <v>2</v>
      </c>
      <c r="H147" s="33" t="s">
        <v>0</v>
      </c>
      <c r="I147" s="28">
        <v>200</v>
      </c>
      <c r="J147" s="144">
        <v>7000</v>
      </c>
    </row>
    <row r="148" spans="1:10" ht="45">
      <c r="A148" s="8"/>
      <c r="B148" s="31"/>
      <c r="C148" s="31"/>
      <c r="D148" s="31"/>
      <c r="E148" s="31"/>
      <c r="F148" s="32"/>
      <c r="G148" s="13" t="s">
        <v>139</v>
      </c>
      <c r="H148" s="79" t="s">
        <v>130</v>
      </c>
      <c r="I148" s="28"/>
      <c r="J148" s="45">
        <f>SUM(J150)</f>
        <v>50000</v>
      </c>
    </row>
    <row r="149" spans="1:10" ht="45">
      <c r="A149" s="8"/>
      <c r="B149" s="31"/>
      <c r="C149" s="31"/>
      <c r="D149" s="31"/>
      <c r="E149" s="31"/>
      <c r="F149" s="32"/>
      <c r="G149" s="13" t="s">
        <v>181</v>
      </c>
      <c r="H149" s="75" t="s">
        <v>131</v>
      </c>
      <c r="I149" s="28"/>
      <c r="J149" s="45">
        <f>SUM(J150)</f>
        <v>50000</v>
      </c>
    </row>
    <row r="150" spans="1:10" ht="48.75" customHeight="1">
      <c r="A150" s="8"/>
      <c r="B150" s="31"/>
      <c r="C150" s="31"/>
      <c r="D150" s="31"/>
      <c r="E150" s="31"/>
      <c r="F150" s="32"/>
      <c r="G150" s="26" t="s">
        <v>140</v>
      </c>
      <c r="H150" s="77" t="s">
        <v>132</v>
      </c>
      <c r="I150" s="28"/>
      <c r="J150" s="22">
        <f>SUM(J151)</f>
        <v>50000</v>
      </c>
    </row>
    <row r="151" spans="1:10" ht="30">
      <c r="A151" s="8"/>
      <c r="B151" s="31"/>
      <c r="C151" s="31"/>
      <c r="D151" s="31"/>
      <c r="E151" s="31"/>
      <c r="F151" s="32"/>
      <c r="G151" s="29" t="s">
        <v>4</v>
      </c>
      <c r="H151" s="33" t="s">
        <v>0</v>
      </c>
      <c r="I151" s="28">
        <v>600</v>
      </c>
      <c r="J151" s="22">
        <v>50000</v>
      </c>
    </row>
    <row r="152" spans="1:10" ht="48.75" customHeight="1">
      <c r="A152" s="8"/>
      <c r="B152" s="31"/>
      <c r="C152" s="31"/>
      <c r="D152" s="31"/>
      <c r="E152" s="31"/>
      <c r="F152" s="32"/>
      <c r="G152" s="52" t="s">
        <v>331</v>
      </c>
      <c r="H152" s="70" t="s">
        <v>197</v>
      </c>
      <c r="I152" s="56"/>
      <c r="J152" s="76">
        <f>SUM(J153+J156)</f>
        <v>71200</v>
      </c>
    </row>
    <row r="153" spans="1:10" ht="66.75" customHeight="1">
      <c r="A153" s="8"/>
      <c r="B153" s="31"/>
      <c r="C153" s="31"/>
      <c r="D153" s="31"/>
      <c r="E153" s="31"/>
      <c r="F153" s="32"/>
      <c r="G153" s="52" t="s">
        <v>252</v>
      </c>
      <c r="H153" s="70" t="s">
        <v>253</v>
      </c>
      <c r="I153" s="56"/>
      <c r="J153" s="76">
        <f>SUM(J154)</f>
        <v>40000</v>
      </c>
    </row>
    <row r="154" spans="1:10" ht="35.25" customHeight="1">
      <c r="A154" s="8"/>
      <c r="B154" s="31"/>
      <c r="C154" s="31"/>
      <c r="D154" s="31"/>
      <c r="E154" s="31"/>
      <c r="F154" s="32"/>
      <c r="G154" s="29" t="s">
        <v>306</v>
      </c>
      <c r="H154" s="33" t="s">
        <v>262</v>
      </c>
      <c r="I154" s="28"/>
      <c r="J154" s="67">
        <f>SUM(J155:J155)</f>
        <v>40000</v>
      </c>
    </row>
    <row r="155" spans="1:10" ht="30">
      <c r="A155" s="8"/>
      <c r="B155" s="31"/>
      <c r="C155" s="31"/>
      <c r="D155" s="31"/>
      <c r="E155" s="31"/>
      <c r="F155" s="32"/>
      <c r="G155" s="29" t="s">
        <v>2</v>
      </c>
      <c r="H155" s="33" t="s">
        <v>0</v>
      </c>
      <c r="I155" s="28">
        <v>200</v>
      </c>
      <c r="J155" s="67">
        <v>40000</v>
      </c>
    </row>
    <row r="156" spans="1:10" ht="35.25" customHeight="1">
      <c r="A156" s="8"/>
      <c r="B156" s="233"/>
      <c r="C156" s="233"/>
      <c r="D156" s="233"/>
      <c r="E156" s="233"/>
      <c r="F156" s="234"/>
      <c r="G156" s="29" t="s">
        <v>484</v>
      </c>
      <c r="H156" s="33" t="s">
        <v>485</v>
      </c>
      <c r="I156" s="28"/>
      <c r="J156" s="67">
        <f>SUM(J157:J157)</f>
        <v>31200</v>
      </c>
    </row>
    <row r="157" spans="1:10" ht="15">
      <c r="A157" s="8"/>
      <c r="B157" s="233"/>
      <c r="C157" s="233"/>
      <c r="D157" s="233"/>
      <c r="E157" s="233"/>
      <c r="F157" s="234"/>
      <c r="G157" s="29" t="s">
        <v>6</v>
      </c>
      <c r="H157" s="21"/>
      <c r="I157" s="28">
        <v>500</v>
      </c>
      <c r="J157" s="67">
        <v>31200</v>
      </c>
    </row>
    <row r="158" spans="1:10" ht="45">
      <c r="A158" s="8"/>
      <c r="B158" s="31"/>
      <c r="C158" s="31"/>
      <c r="D158" s="31"/>
      <c r="E158" s="31"/>
      <c r="F158" s="32"/>
      <c r="G158" s="52" t="s">
        <v>175</v>
      </c>
      <c r="H158" s="80" t="s">
        <v>178</v>
      </c>
      <c r="I158" s="28"/>
      <c r="J158" s="45">
        <f>SUM(J159)</f>
        <v>5000</v>
      </c>
    </row>
    <row r="159" spans="1:10" ht="30">
      <c r="A159" s="8"/>
      <c r="B159" s="31"/>
      <c r="C159" s="31"/>
      <c r="D159" s="31"/>
      <c r="E159" s="31"/>
      <c r="F159" s="32"/>
      <c r="G159" s="52" t="s">
        <v>176</v>
      </c>
      <c r="H159" s="80" t="s">
        <v>179</v>
      </c>
      <c r="I159" s="28"/>
      <c r="J159" s="45">
        <f>SUM(J160)</f>
        <v>5000</v>
      </c>
    </row>
    <row r="160" spans="1:10" ht="30">
      <c r="A160" s="8"/>
      <c r="B160" s="31"/>
      <c r="C160" s="31"/>
      <c r="D160" s="31"/>
      <c r="E160" s="31"/>
      <c r="F160" s="32"/>
      <c r="G160" s="29" t="s">
        <v>177</v>
      </c>
      <c r="H160" s="48" t="s">
        <v>180</v>
      </c>
      <c r="I160" s="28"/>
      <c r="J160" s="22">
        <f>SUM(J161)</f>
        <v>5000</v>
      </c>
    </row>
    <row r="161" spans="1:10" ht="30">
      <c r="A161" s="8"/>
      <c r="B161" s="31"/>
      <c r="C161" s="31"/>
      <c r="D161" s="31"/>
      <c r="E161" s="31"/>
      <c r="F161" s="32"/>
      <c r="G161" s="29" t="s">
        <v>4</v>
      </c>
      <c r="H161" s="33" t="s">
        <v>0</v>
      </c>
      <c r="I161" s="28">
        <v>600</v>
      </c>
      <c r="J161" s="22">
        <v>5000</v>
      </c>
    </row>
    <row r="162" spans="1:10" ht="43.5">
      <c r="A162" s="8"/>
      <c r="B162" s="285" t="s">
        <v>26</v>
      </c>
      <c r="C162" s="285"/>
      <c r="D162" s="285"/>
      <c r="E162" s="285"/>
      <c r="F162" s="286"/>
      <c r="G162" s="71" t="s">
        <v>52</v>
      </c>
      <c r="H162" s="81" t="s">
        <v>97</v>
      </c>
      <c r="I162" s="11" t="s">
        <v>0</v>
      </c>
      <c r="J162" s="12">
        <f>SUM(J163+J173)</f>
        <v>16363550</v>
      </c>
    </row>
    <row r="163" spans="1:10" ht="51" customHeight="1">
      <c r="A163" s="8"/>
      <c r="B163" s="73"/>
      <c r="C163" s="73"/>
      <c r="D163" s="73"/>
      <c r="E163" s="73"/>
      <c r="F163" s="74"/>
      <c r="G163" s="52" t="s">
        <v>325</v>
      </c>
      <c r="H163" s="80" t="s">
        <v>98</v>
      </c>
      <c r="I163" s="56"/>
      <c r="J163" s="96">
        <f>SUM(J164+J170+J167)</f>
        <v>774550</v>
      </c>
    </row>
    <row r="164" spans="1:10" ht="19.5" customHeight="1">
      <c r="A164" s="8"/>
      <c r="B164" s="73"/>
      <c r="C164" s="73"/>
      <c r="D164" s="73"/>
      <c r="E164" s="73"/>
      <c r="F164" s="74"/>
      <c r="G164" s="52" t="s">
        <v>254</v>
      </c>
      <c r="H164" s="80" t="s">
        <v>255</v>
      </c>
      <c r="I164" s="56"/>
      <c r="J164" s="96">
        <f>SUM(J165)</f>
        <v>566000</v>
      </c>
    </row>
    <row r="165" spans="1:10" ht="33.75" customHeight="1">
      <c r="A165" s="8"/>
      <c r="B165" s="73"/>
      <c r="C165" s="73"/>
      <c r="D165" s="73"/>
      <c r="E165" s="73"/>
      <c r="F165" s="74"/>
      <c r="G165" s="26" t="s">
        <v>263</v>
      </c>
      <c r="H165" s="48" t="s">
        <v>259</v>
      </c>
      <c r="I165" s="28"/>
      <c r="J165" s="144">
        <f>SUM(J166)</f>
        <v>566000</v>
      </c>
    </row>
    <row r="166" spans="1:10" ht="30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7">
        <v>566000</v>
      </c>
    </row>
    <row r="167" spans="1:10" ht="83.25" customHeight="1">
      <c r="A167" s="8"/>
      <c r="B167" s="73"/>
      <c r="C167" s="73"/>
      <c r="D167" s="73"/>
      <c r="E167" s="73"/>
      <c r="F167" s="74"/>
      <c r="G167" s="52" t="s">
        <v>256</v>
      </c>
      <c r="H167" s="70" t="s">
        <v>203</v>
      </c>
      <c r="I167" s="56"/>
      <c r="J167" s="144">
        <f>SUM(J168)</f>
        <v>70000</v>
      </c>
    </row>
    <row r="168" spans="1:10" ht="51" customHeight="1">
      <c r="A168" s="8"/>
      <c r="B168" s="73"/>
      <c r="C168" s="73"/>
      <c r="D168" s="73"/>
      <c r="E168" s="73"/>
      <c r="F168" s="74"/>
      <c r="G168" s="29" t="s">
        <v>264</v>
      </c>
      <c r="H168" s="33" t="s">
        <v>260</v>
      </c>
      <c r="I168" s="28"/>
      <c r="J168" s="144">
        <f>SUM(J169)</f>
        <v>70000</v>
      </c>
    </row>
    <row r="169" spans="1:10" ht="30">
      <c r="A169" s="8"/>
      <c r="B169" s="73"/>
      <c r="C169" s="73"/>
      <c r="D169" s="73"/>
      <c r="E169" s="73"/>
      <c r="F169" s="74"/>
      <c r="G169" s="29" t="s">
        <v>2</v>
      </c>
      <c r="H169" s="33" t="s">
        <v>0</v>
      </c>
      <c r="I169" s="28">
        <v>200</v>
      </c>
      <c r="J169" s="97">
        <v>70000</v>
      </c>
    </row>
    <row r="170" spans="1:10" ht="30">
      <c r="A170" s="8"/>
      <c r="B170" s="73"/>
      <c r="C170" s="73"/>
      <c r="D170" s="73"/>
      <c r="E170" s="73"/>
      <c r="F170" s="74"/>
      <c r="G170" s="26" t="s">
        <v>204</v>
      </c>
      <c r="H170" s="82" t="s">
        <v>257</v>
      </c>
      <c r="I170" s="24"/>
      <c r="J170" s="144">
        <f>SUM(J171)</f>
        <v>138550</v>
      </c>
    </row>
    <row r="171" spans="1:10" ht="36.75" customHeight="1">
      <c r="A171" s="8"/>
      <c r="B171" s="73"/>
      <c r="C171" s="73"/>
      <c r="D171" s="73"/>
      <c r="E171" s="73"/>
      <c r="F171" s="74"/>
      <c r="G171" s="26" t="s">
        <v>205</v>
      </c>
      <c r="H171" s="82" t="s">
        <v>258</v>
      </c>
      <c r="I171" s="24"/>
      <c r="J171" s="144">
        <f>SUM(J172)</f>
        <v>138550</v>
      </c>
    </row>
    <row r="172" spans="1:10" ht="30">
      <c r="A172" s="8"/>
      <c r="B172" s="73"/>
      <c r="C172" s="73"/>
      <c r="D172" s="73"/>
      <c r="E172" s="73"/>
      <c r="F172" s="74"/>
      <c r="G172" s="29" t="s">
        <v>2</v>
      </c>
      <c r="H172" s="33" t="s">
        <v>0</v>
      </c>
      <c r="I172" s="28">
        <v>200</v>
      </c>
      <c r="J172" s="97">
        <v>138550</v>
      </c>
    </row>
    <row r="173" spans="1:10" ht="45">
      <c r="A173" s="8"/>
      <c r="B173" s="277" t="s">
        <v>25</v>
      </c>
      <c r="C173" s="277"/>
      <c r="D173" s="277"/>
      <c r="E173" s="277"/>
      <c r="F173" s="278"/>
      <c r="G173" s="52" t="s">
        <v>433</v>
      </c>
      <c r="H173" s="79" t="s">
        <v>194</v>
      </c>
      <c r="I173" s="15" t="s">
        <v>0</v>
      </c>
      <c r="J173" s="45">
        <f>SUM(J174)</f>
        <v>15589000</v>
      </c>
    </row>
    <row r="174" spans="1:10" ht="66" customHeight="1">
      <c r="A174" s="8"/>
      <c r="B174" s="17"/>
      <c r="C174" s="17"/>
      <c r="D174" s="17"/>
      <c r="E174" s="17"/>
      <c r="F174" s="18"/>
      <c r="G174" s="83" t="s">
        <v>307</v>
      </c>
      <c r="H174" s="84" t="s">
        <v>195</v>
      </c>
      <c r="I174" s="56"/>
      <c r="J174" s="45">
        <f>SUM(J175)</f>
        <v>15589000</v>
      </c>
    </row>
    <row r="175" spans="1:10" ht="32.25" customHeight="1">
      <c r="A175" s="8"/>
      <c r="B175" s="17"/>
      <c r="C175" s="17"/>
      <c r="D175" s="17"/>
      <c r="E175" s="17"/>
      <c r="F175" s="18"/>
      <c r="G175" s="29" t="s">
        <v>53</v>
      </c>
      <c r="H175" s="85" t="s">
        <v>261</v>
      </c>
      <c r="I175" s="28"/>
      <c r="J175" s="22">
        <f>SUM(J176:J178)</f>
        <v>15589000</v>
      </c>
    </row>
    <row r="176" spans="1:10" ht="75">
      <c r="A176" s="8"/>
      <c r="B176" s="35"/>
      <c r="C176" s="35"/>
      <c r="D176" s="35"/>
      <c r="E176" s="35"/>
      <c r="F176" s="36"/>
      <c r="G176" s="29" t="s">
        <v>3</v>
      </c>
      <c r="H176" s="85"/>
      <c r="I176" s="28">
        <v>100</v>
      </c>
      <c r="J176" s="22">
        <v>12991600</v>
      </c>
    </row>
    <row r="177" spans="1:10" ht="30">
      <c r="A177" s="8"/>
      <c r="B177" s="275">
        <v>200</v>
      </c>
      <c r="C177" s="275"/>
      <c r="D177" s="275"/>
      <c r="E177" s="275"/>
      <c r="F177" s="276"/>
      <c r="G177" s="29" t="s">
        <v>2</v>
      </c>
      <c r="H177" s="33" t="s">
        <v>0</v>
      </c>
      <c r="I177" s="28">
        <v>200</v>
      </c>
      <c r="J177" s="22">
        <v>2569900</v>
      </c>
    </row>
    <row r="178" spans="1:10" ht="15">
      <c r="A178" s="8"/>
      <c r="B178" s="281">
        <v>600</v>
      </c>
      <c r="C178" s="281"/>
      <c r="D178" s="281"/>
      <c r="E178" s="281"/>
      <c r="F178" s="282"/>
      <c r="G178" s="29" t="s">
        <v>1</v>
      </c>
      <c r="H178" s="33" t="s">
        <v>0</v>
      </c>
      <c r="I178" s="28">
        <v>800</v>
      </c>
      <c r="J178" s="22">
        <v>27500</v>
      </c>
    </row>
    <row r="179" spans="1:10" ht="48.75" customHeight="1">
      <c r="A179" s="8"/>
      <c r="B179" s="285" t="s">
        <v>24</v>
      </c>
      <c r="C179" s="285"/>
      <c r="D179" s="285"/>
      <c r="E179" s="285"/>
      <c r="F179" s="286"/>
      <c r="G179" s="86" t="s">
        <v>54</v>
      </c>
      <c r="H179" s="87" t="s">
        <v>99</v>
      </c>
      <c r="I179" s="11" t="s">
        <v>0</v>
      </c>
      <c r="J179" s="100">
        <f>SUM(J187+J180)</f>
        <v>99678963.600000009</v>
      </c>
    </row>
    <row r="180" spans="1:10" ht="30">
      <c r="A180" s="8"/>
      <c r="B180" s="73"/>
      <c r="C180" s="73"/>
      <c r="D180" s="73"/>
      <c r="E180" s="73"/>
      <c r="F180" s="74"/>
      <c r="G180" s="54" t="s">
        <v>198</v>
      </c>
      <c r="H180" s="92" t="s">
        <v>100</v>
      </c>
      <c r="I180" s="56" t="s">
        <v>0</v>
      </c>
      <c r="J180" s="76">
        <f>SUM(J181+J184)</f>
        <v>550539.85</v>
      </c>
    </row>
    <row r="181" spans="1:10" ht="75">
      <c r="A181" s="8"/>
      <c r="B181" s="73"/>
      <c r="C181" s="73"/>
      <c r="D181" s="73"/>
      <c r="E181" s="73"/>
      <c r="F181" s="74"/>
      <c r="G181" s="54" t="s">
        <v>200</v>
      </c>
      <c r="H181" s="235" t="s">
        <v>102</v>
      </c>
      <c r="I181" s="56"/>
      <c r="J181" s="67">
        <f>SUM(J182)</f>
        <v>500539.85</v>
      </c>
    </row>
    <row r="182" spans="1:10" ht="45">
      <c r="A182" s="8"/>
      <c r="B182" s="73"/>
      <c r="C182" s="73"/>
      <c r="D182" s="73"/>
      <c r="E182" s="73"/>
      <c r="F182" s="74"/>
      <c r="G182" s="23" t="s">
        <v>57</v>
      </c>
      <c r="H182" s="90" t="s">
        <v>265</v>
      </c>
      <c r="I182" s="28"/>
      <c r="J182" s="67">
        <f>SUM(J183)</f>
        <v>500539.85</v>
      </c>
    </row>
    <row r="183" spans="1:10" ht="30">
      <c r="A183" s="8"/>
      <c r="B183" s="73"/>
      <c r="C183" s="73"/>
      <c r="D183" s="73"/>
      <c r="E183" s="73"/>
      <c r="F183" s="74"/>
      <c r="G183" s="29" t="s">
        <v>4</v>
      </c>
      <c r="H183" s="90"/>
      <c r="I183" s="28">
        <v>600</v>
      </c>
      <c r="J183" s="67">
        <v>500539.85</v>
      </c>
    </row>
    <row r="184" spans="1:10" ht="90" customHeight="1">
      <c r="A184" s="8"/>
      <c r="B184" s="73"/>
      <c r="C184" s="73"/>
      <c r="D184" s="73"/>
      <c r="E184" s="73"/>
      <c r="F184" s="74"/>
      <c r="G184" s="52" t="s">
        <v>308</v>
      </c>
      <c r="H184" s="236" t="s">
        <v>172</v>
      </c>
      <c r="I184" s="56"/>
      <c r="J184" s="76">
        <f>SUM(J185)</f>
        <v>50000</v>
      </c>
    </row>
    <row r="185" spans="1:10" ht="45">
      <c r="A185" s="8"/>
      <c r="B185" s="73"/>
      <c r="C185" s="73"/>
      <c r="D185" s="73"/>
      <c r="E185" s="73"/>
      <c r="F185" s="74"/>
      <c r="G185" s="29" t="s">
        <v>57</v>
      </c>
      <c r="H185" s="91" t="s">
        <v>266</v>
      </c>
      <c r="I185" s="28"/>
      <c r="J185" s="144">
        <f>SUM(J186)</f>
        <v>50000</v>
      </c>
    </row>
    <row r="186" spans="1:10" ht="30">
      <c r="A186" s="8"/>
      <c r="B186" s="73"/>
      <c r="C186" s="73"/>
      <c r="D186" s="73"/>
      <c r="E186" s="73"/>
      <c r="F186" s="74"/>
      <c r="G186" s="29" t="s">
        <v>4</v>
      </c>
      <c r="H186" s="90"/>
      <c r="I186" s="28">
        <v>600</v>
      </c>
      <c r="J186" s="144">
        <v>50000</v>
      </c>
    </row>
    <row r="187" spans="1:10" ht="33" customHeight="1">
      <c r="A187" s="8"/>
      <c r="B187" s="277" t="s">
        <v>23</v>
      </c>
      <c r="C187" s="277"/>
      <c r="D187" s="277"/>
      <c r="E187" s="277"/>
      <c r="F187" s="278"/>
      <c r="G187" s="54" t="s">
        <v>434</v>
      </c>
      <c r="H187" s="92" t="s">
        <v>199</v>
      </c>
      <c r="I187" s="56" t="s">
        <v>0</v>
      </c>
      <c r="J187" s="76">
        <f>SUM(J209+J188+J222+J219+J214)</f>
        <v>99128423.750000015</v>
      </c>
    </row>
    <row r="188" spans="1:10" ht="30">
      <c r="A188" s="8"/>
      <c r="B188" s="17"/>
      <c r="C188" s="17"/>
      <c r="D188" s="17"/>
      <c r="E188" s="17"/>
      <c r="F188" s="18"/>
      <c r="G188" s="13" t="s">
        <v>101</v>
      </c>
      <c r="H188" s="89" t="s">
        <v>201</v>
      </c>
      <c r="I188" s="56"/>
      <c r="J188" s="76">
        <f>SUM(J189+J195+J197+J191+J203+J207+J199+J201+J205)</f>
        <v>93074924.080000013</v>
      </c>
    </row>
    <row r="189" spans="1:10" ht="30">
      <c r="A189" s="8"/>
      <c r="B189" s="17"/>
      <c r="C189" s="17"/>
      <c r="D189" s="17"/>
      <c r="E189" s="17"/>
      <c r="F189" s="18"/>
      <c r="G189" s="29" t="s">
        <v>44</v>
      </c>
      <c r="H189" s="85" t="s">
        <v>267</v>
      </c>
      <c r="I189" s="28"/>
      <c r="J189" s="67">
        <f>SUM(J190)</f>
        <v>21297755</v>
      </c>
    </row>
    <row r="190" spans="1:10" ht="30">
      <c r="A190" s="8"/>
      <c r="B190" s="17"/>
      <c r="C190" s="17"/>
      <c r="D190" s="17"/>
      <c r="E190" s="17"/>
      <c r="F190" s="18"/>
      <c r="G190" s="29" t="s">
        <v>4</v>
      </c>
      <c r="H190" s="33" t="s">
        <v>0</v>
      </c>
      <c r="I190" s="28">
        <v>600</v>
      </c>
      <c r="J190" s="67">
        <v>21297755</v>
      </c>
    </row>
    <row r="191" spans="1:10" ht="18.75" customHeight="1">
      <c r="A191" s="8"/>
      <c r="B191" s="17"/>
      <c r="C191" s="17"/>
      <c r="D191" s="17"/>
      <c r="E191" s="17"/>
      <c r="F191" s="18"/>
      <c r="G191" s="29" t="s">
        <v>147</v>
      </c>
      <c r="H191" s="48" t="s">
        <v>268</v>
      </c>
      <c r="I191" s="28"/>
      <c r="J191" s="144">
        <f>SUM(J192:J194)</f>
        <v>4862000</v>
      </c>
    </row>
    <row r="192" spans="1:10" ht="75">
      <c r="A192" s="8"/>
      <c r="B192" s="17"/>
      <c r="C192" s="17"/>
      <c r="D192" s="17"/>
      <c r="E192" s="17"/>
      <c r="F192" s="18"/>
      <c r="G192" s="29" t="s">
        <v>3</v>
      </c>
      <c r="H192" s="48"/>
      <c r="I192" s="28">
        <v>100</v>
      </c>
      <c r="J192" s="144">
        <v>4356000</v>
      </c>
    </row>
    <row r="193" spans="1:10" ht="30">
      <c r="A193" s="8"/>
      <c r="B193" s="17"/>
      <c r="C193" s="17"/>
      <c r="D193" s="17"/>
      <c r="E193" s="17"/>
      <c r="F193" s="18"/>
      <c r="G193" s="29" t="s">
        <v>2</v>
      </c>
      <c r="H193" s="48"/>
      <c r="I193" s="28">
        <v>200</v>
      </c>
      <c r="J193" s="144">
        <v>501000</v>
      </c>
    </row>
    <row r="194" spans="1:10" ht="15">
      <c r="A194" s="8"/>
      <c r="B194" s="17"/>
      <c r="C194" s="17"/>
      <c r="D194" s="17"/>
      <c r="E194" s="17"/>
      <c r="F194" s="18"/>
      <c r="G194" s="29" t="s">
        <v>1</v>
      </c>
      <c r="H194" s="33" t="s">
        <v>0</v>
      </c>
      <c r="I194" s="28">
        <v>800</v>
      </c>
      <c r="J194" s="144">
        <v>5000</v>
      </c>
    </row>
    <row r="195" spans="1:10" ht="30">
      <c r="A195" s="8"/>
      <c r="B195" s="281">
        <v>800</v>
      </c>
      <c r="C195" s="281"/>
      <c r="D195" s="281"/>
      <c r="E195" s="281"/>
      <c r="F195" s="282"/>
      <c r="G195" s="29" t="s">
        <v>55</v>
      </c>
      <c r="H195" s="33" t="s">
        <v>269</v>
      </c>
      <c r="I195" s="28"/>
      <c r="J195" s="67">
        <f>SUM(J196:J196)</f>
        <v>31063928.93</v>
      </c>
    </row>
    <row r="196" spans="1:10" ht="30">
      <c r="A196" s="8"/>
      <c r="B196" s="279" t="s">
        <v>22</v>
      </c>
      <c r="C196" s="279"/>
      <c r="D196" s="279"/>
      <c r="E196" s="279"/>
      <c r="F196" s="280"/>
      <c r="G196" s="29" t="s">
        <v>4</v>
      </c>
      <c r="H196" s="33" t="s">
        <v>0</v>
      </c>
      <c r="I196" s="28">
        <v>600</v>
      </c>
      <c r="J196" s="67">
        <v>31063928.93</v>
      </c>
    </row>
    <row r="197" spans="1:10" ht="15">
      <c r="A197" s="8"/>
      <c r="B197" s="281">
        <v>300</v>
      </c>
      <c r="C197" s="281"/>
      <c r="D197" s="281"/>
      <c r="E197" s="281"/>
      <c r="F197" s="282"/>
      <c r="G197" s="26" t="s">
        <v>56</v>
      </c>
      <c r="H197" s="85" t="s">
        <v>270</v>
      </c>
      <c r="I197" s="28"/>
      <c r="J197" s="67">
        <f>SUM(J198)</f>
        <v>12241878</v>
      </c>
    </row>
    <row r="198" spans="1:10" ht="30">
      <c r="A198" s="8"/>
      <c r="B198" s="31"/>
      <c r="C198" s="31"/>
      <c r="D198" s="31"/>
      <c r="E198" s="31"/>
      <c r="F198" s="32"/>
      <c r="G198" s="29" t="s">
        <v>4</v>
      </c>
      <c r="H198" s="33" t="s">
        <v>0</v>
      </c>
      <c r="I198" s="28">
        <v>600</v>
      </c>
      <c r="J198" s="67">
        <v>12241878</v>
      </c>
    </row>
    <row r="199" spans="1:10" ht="45">
      <c r="A199" s="8"/>
      <c r="B199" s="231"/>
      <c r="C199" s="231"/>
      <c r="D199" s="231"/>
      <c r="E199" s="231"/>
      <c r="F199" s="232"/>
      <c r="G199" s="29" t="s">
        <v>469</v>
      </c>
      <c r="H199" s="33" t="s">
        <v>487</v>
      </c>
      <c r="I199" s="28"/>
      <c r="J199" s="25">
        <f>SUM(J200)</f>
        <v>72112</v>
      </c>
    </row>
    <row r="200" spans="1:10" ht="30">
      <c r="A200" s="8"/>
      <c r="B200" s="231"/>
      <c r="C200" s="231"/>
      <c r="D200" s="231"/>
      <c r="E200" s="231"/>
      <c r="F200" s="232"/>
      <c r="G200" s="29" t="s">
        <v>4</v>
      </c>
      <c r="H200" s="43" t="s">
        <v>0</v>
      </c>
      <c r="I200" s="28">
        <v>600</v>
      </c>
      <c r="J200" s="25">
        <v>72112</v>
      </c>
    </row>
    <row r="201" spans="1:10" ht="45">
      <c r="A201" s="8"/>
      <c r="B201" s="231"/>
      <c r="C201" s="231"/>
      <c r="D201" s="231"/>
      <c r="E201" s="231"/>
      <c r="F201" s="232"/>
      <c r="G201" s="29" t="s">
        <v>469</v>
      </c>
      <c r="H201" s="33" t="s">
        <v>486</v>
      </c>
      <c r="I201" s="28"/>
      <c r="J201" s="25">
        <f>SUM(J202)</f>
        <v>1463119</v>
      </c>
    </row>
    <row r="202" spans="1:10" ht="30">
      <c r="A202" s="8"/>
      <c r="B202" s="231"/>
      <c r="C202" s="231"/>
      <c r="D202" s="231"/>
      <c r="E202" s="231"/>
      <c r="F202" s="232"/>
      <c r="G202" s="29" t="s">
        <v>4</v>
      </c>
      <c r="H202" s="43" t="s">
        <v>0</v>
      </c>
      <c r="I202" s="28">
        <v>600</v>
      </c>
      <c r="J202" s="22">
        <v>1463119</v>
      </c>
    </row>
    <row r="203" spans="1:10" ht="30">
      <c r="A203" s="8"/>
      <c r="B203" s="31"/>
      <c r="C203" s="31"/>
      <c r="D203" s="31"/>
      <c r="E203" s="31"/>
      <c r="F203" s="32"/>
      <c r="G203" s="26" t="s">
        <v>165</v>
      </c>
      <c r="H203" s="33" t="s">
        <v>271</v>
      </c>
      <c r="I203" s="56"/>
      <c r="J203" s="67">
        <f>SUM(J204)</f>
        <v>20843513</v>
      </c>
    </row>
    <row r="204" spans="1:10" ht="30">
      <c r="A204" s="8"/>
      <c r="B204" s="31"/>
      <c r="C204" s="31"/>
      <c r="D204" s="31"/>
      <c r="E204" s="31"/>
      <c r="F204" s="32"/>
      <c r="G204" s="41" t="s">
        <v>4</v>
      </c>
      <c r="H204" s="30" t="s">
        <v>0</v>
      </c>
      <c r="I204" s="28">
        <v>600</v>
      </c>
      <c r="J204" s="67">
        <v>20843513</v>
      </c>
    </row>
    <row r="205" spans="1:10" ht="61.5" customHeight="1">
      <c r="A205" s="8"/>
      <c r="B205" s="226"/>
      <c r="C205" s="226"/>
      <c r="D205" s="226"/>
      <c r="E205" s="226"/>
      <c r="F205" s="227"/>
      <c r="G205" s="41" t="s">
        <v>475</v>
      </c>
      <c r="H205" s="30" t="s">
        <v>476</v>
      </c>
      <c r="I205" s="28"/>
      <c r="J205" s="67">
        <f>J206</f>
        <v>1197806.1499999999</v>
      </c>
    </row>
    <row r="206" spans="1:10" ht="30">
      <c r="A206" s="8"/>
      <c r="B206" s="226"/>
      <c r="C206" s="226"/>
      <c r="D206" s="226"/>
      <c r="E206" s="226"/>
      <c r="F206" s="227"/>
      <c r="G206" s="41" t="s">
        <v>4</v>
      </c>
      <c r="H206" s="30" t="s">
        <v>0</v>
      </c>
      <c r="I206" s="28">
        <v>600</v>
      </c>
      <c r="J206" s="67">
        <v>1197806.1499999999</v>
      </c>
    </row>
    <row r="207" spans="1:10" ht="30">
      <c r="A207" s="8"/>
      <c r="B207" s="31"/>
      <c r="C207" s="31"/>
      <c r="D207" s="31"/>
      <c r="E207" s="31"/>
      <c r="F207" s="32"/>
      <c r="G207" s="165" t="s">
        <v>322</v>
      </c>
      <c r="H207" s="93" t="s">
        <v>321</v>
      </c>
      <c r="I207" s="94"/>
      <c r="J207" s="67">
        <f>J208</f>
        <v>32812</v>
      </c>
    </row>
    <row r="208" spans="1:10" ht="30">
      <c r="A208" s="8"/>
      <c r="B208" s="31"/>
      <c r="C208" s="31"/>
      <c r="D208" s="31"/>
      <c r="E208" s="31"/>
      <c r="F208" s="32"/>
      <c r="G208" s="29" t="s">
        <v>4</v>
      </c>
      <c r="H208" s="48" t="s">
        <v>0</v>
      </c>
      <c r="I208" s="28">
        <v>600</v>
      </c>
      <c r="J208" s="67">
        <v>32812</v>
      </c>
    </row>
    <row r="209" spans="1:10" ht="30">
      <c r="A209" s="8"/>
      <c r="B209" s="31"/>
      <c r="C209" s="31"/>
      <c r="D209" s="31"/>
      <c r="E209" s="31"/>
      <c r="F209" s="32"/>
      <c r="G209" s="52" t="s">
        <v>171</v>
      </c>
      <c r="H209" s="70" t="s">
        <v>202</v>
      </c>
      <c r="I209" s="56"/>
      <c r="J209" s="22">
        <f>J210+J212</f>
        <v>722000</v>
      </c>
    </row>
    <row r="210" spans="1:10" ht="30">
      <c r="A210" s="8"/>
      <c r="B210" s="31"/>
      <c r="C210" s="31"/>
      <c r="D210" s="31"/>
      <c r="E210" s="31"/>
      <c r="F210" s="32"/>
      <c r="G210" s="29" t="s">
        <v>173</v>
      </c>
      <c r="H210" s="33" t="s">
        <v>272</v>
      </c>
      <c r="I210" s="28"/>
      <c r="J210" s="22">
        <f>SUM(J211:J211)</f>
        <v>422000</v>
      </c>
    </row>
    <row r="211" spans="1:10" ht="30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422000</v>
      </c>
    </row>
    <row r="212" spans="1:10" ht="67.5" customHeight="1">
      <c r="A212" s="8"/>
      <c r="B212" s="31"/>
      <c r="C212" s="31"/>
      <c r="D212" s="31"/>
      <c r="E212" s="31"/>
      <c r="F212" s="32"/>
      <c r="G212" s="41" t="s">
        <v>332</v>
      </c>
      <c r="H212" s="30" t="s">
        <v>333</v>
      </c>
      <c r="I212" s="28"/>
      <c r="J212" s="22">
        <f>SUM(J213:J213)</f>
        <v>300000</v>
      </c>
    </row>
    <row r="213" spans="1:10" ht="30">
      <c r="A213" s="8"/>
      <c r="B213" s="31"/>
      <c r="C213" s="31"/>
      <c r="D213" s="31"/>
      <c r="E213" s="31"/>
      <c r="F213" s="32"/>
      <c r="G213" s="29" t="s">
        <v>4</v>
      </c>
      <c r="H213" s="33" t="s">
        <v>0</v>
      </c>
      <c r="I213" s="28">
        <v>600</v>
      </c>
      <c r="J213" s="67">
        <v>300000</v>
      </c>
    </row>
    <row r="214" spans="1:10" ht="15">
      <c r="A214" s="8"/>
      <c r="B214" s="231"/>
      <c r="C214" s="231"/>
      <c r="D214" s="231"/>
      <c r="E214" s="231"/>
      <c r="F214" s="232"/>
      <c r="G214" s="29" t="s">
        <v>479</v>
      </c>
      <c r="H214" s="33" t="s">
        <v>480</v>
      </c>
      <c r="I214" s="28"/>
      <c r="J214" s="22">
        <f>J215+J217</f>
        <v>1622430</v>
      </c>
    </row>
    <row r="215" spans="1:10" ht="15" customHeight="1">
      <c r="A215" s="8"/>
      <c r="B215" s="231"/>
      <c r="C215" s="231"/>
      <c r="D215" s="231"/>
      <c r="E215" s="231"/>
      <c r="F215" s="232"/>
      <c r="G215" s="29" t="s">
        <v>481</v>
      </c>
      <c r="H215" s="33" t="s">
        <v>482</v>
      </c>
      <c r="I215" s="28"/>
      <c r="J215" s="22">
        <f>SUM(J216:J216)</f>
        <v>81122</v>
      </c>
    </row>
    <row r="216" spans="1:10" ht="30">
      <c r="A216" s="8"/>
      <c r="B216" s="231"/>
      <c r="C216" s="231"/>
      <c r="D216" s="231"/>
      <c r="E216" s="231"/>
      <c r="F216" s="232"/>
      <c r="G216" s="29" t="s">
        <v>4</v>
      </c>
      <c r="H216" s="33" t="s">
        <v>0</v>
      </c>
      <c r="I216" s="28">
        <v>600</v>
      </c>
      <c r="J216" s="67">
        <v>81122</v>
      </c>
    </row>
    <row r="217" spans="1:10" ht="32.25" customHeight="1">
      <c r="A217" s="8"/>
      <c r="B217" s="231"/>
      <c r="C217" s="231"/>
      <c r="D217" s="231"/>
      <c r="E217" s="231"/>
      <c r="F217" s="232"/>
      <c r="G217" s="29" t="s">
        <v>481</v>
      </c>
      <c r="H217" s="33" t="s">
        <v>483</v>
      </c>
      <c r="I217" s="28"/>
      <c r="J217" s="22">
        <f>SUM(J218:J218)</f>
        <v>1541308</v>
      </c>
    </row>
    <row r="218" spans="1:10" ht="30">
      <c r="A218" s="8"/>
      <c r="B218" s="231"/>
      <c r="C218" s="231"/>
      <c r="D218" s="231"/>
      <c r="E218" s="231"/>
      <c r="F218" s="232"/>
      <c r="G218" s="29" t="s">
        <v>4</v>
      </c>
      <c r="H218" s="33" t="s">
        <v>0</v>
      </c>
      <c r="I218" s="28">
        <v>600</v>
      </c>
      <c r="J218" s="67">
        <v>1541308</v>
      </c>
    </row>
    <row r="219" spans="1:10" ht="15">
      <c r="A219" s="8"/>
      <c r="B219" s="226"/>
      <c r="C219" s="226"/>
      <c r="D219" s="226"/>
      <c r="E219" s="226"/>
      <c r="F219" s="227"/>
      <c r="G219" s="29" t="s">
        <v>471</v>
      </c>
      <c r="H219" s="33" t="s">
        <v>472</v>
      </c>
      <c r="I219" s="28"/>
      <c r="J219" s="22">
        <f>SUM(J220:J220)</f>
        <v>104166.67</v>
      </c>
    </row>
    <row r="220" spans="1:10" ht="45.75" customHeight="1">
      <c r="A220" s="8"/>
      <c r="B220" s="226"/>
      <c r="C220" s="226"/>
      <c r="D220" s="226"/>
      <c r="E220" s="226"/>
      <c r="F220" s="227"/>
      <c r="G220" s="29" t="s">
        <v>473</v>
      </c>
      <c r="H220" s="33" t="s">
        <v>474</v>
      </c>
      <c r="I220" s="28"/>
      <c r="J220" s="22">
        <f>SUM(J221:J221)</f>
        <v>104166.67</v>
      </c>
    </row>
    <row r="221" spans="1:10" ht="30">
      <c r="A221" s="8"/>
      <c r="B221" s="226"/>
      <c r="C221" s="226"/>
      <c r="D221" s="226"/>
      <c r="E221" s="226"/>
      <c r="F221" s="227"/>
      <c r="G221" s="29" t="s">
        <v>4</v>
      </c>
      <c r="H221" s="33" t="s">
        <v>0</v>
      </c>
      <c r="I221" s="28">
        <v>600</v>
      </c>
      <c r="J221" s="67">
        <v>104166.67</v>
      </c>
    </row>
    <row r="222" spans="1:10" ht="17.25" customHeight="1">
      <c r="A222" s="8"/>
      <c r="B222" s="200"/>
      <c r="C222" s="200"/>
      <c r="D222" s="200"/>
      <c r="E222" s="200"/>
      <c r="F222" s="201"/>
      <c r="G222" s="29" t="s">
        <v>416</v>
      </c>
      <c r="H222" s="33" t="s">
        <v>406</v>
      </c>
      <c r="I222" s="28"/>
      <c r="J222" s="22">
        <f>SUM(J223:J223)</f>
        <v>3604903</v>
      </c>
    </row>
    <row r="223" spans="1:10" ht="18" customHeight="1">
      <c r="A223" s="8"/>
      <c r="B223" s="200"/>
      <c r="C223" s="200"/>
      <c r="D223" s="200"/>
      <c r="E223" s="200"/>
      <c r="F223" s="201"/>
      <c r="G223" s="29" t="s">
        <v>417</v>
      </c>
      <c r="H223" s="33" t="s">
        <v>407</v>
      </c>
      <c r="I223" s="28"/>
      <c r="J223" s="22">
        <f>SUM(J224:J224)</f>
        <v>3604903</v>
      </c>
    </row>
    <row r="224" spans="1:10" ht="33.75" customHeight="1">
      <c r="A224" s="8"/>
      <c r="B224" s="200"/>
      <c r="C224" s="200"/>
      <c r="D224" s="200"/>
      <c r="E224" s="200"/>
      <c r="F224" s="201"/>
      <c r="G224" s="29" t="s">
        <v>4</v>
      </c>
      <c r="H224" s="33" t="s">
        <v>0</v>
      </c>
      <c r="I224" s="28">
        <v>600</v>
      </c>
      <c r="J224" s="67">
        <v>3604903</v>
      </c>
    </row>
    <row r="225" spans="1:10" ht="29.25">
      <c r="A225" s="8"/>
      <c r="B225" s="31"/>
      <c r="C225" s="31"/>
      <c r="D225" s="31"/>
      <c r="E225" s="31"/>
      <c r="F225" s="32"/>
      <c r="G225" s="146" t="s">
        <v>133</v>
      </c>
      <c r="H225" s="10" t="s">
        <v>135</v>
      </c>
      <c r="I225" s="11" t="s">
        <v>0</v>
      </c>
      <c r="J225" s="12">
        <f t="shared" ref="J225" si="4">SUM(J226)</f>
        <v>572000</v>
      </c>
    </row>
    <row r="226" spans="1:10" ht="45">
      <c r="A226" s="8"/>
      <c r="B226" s="31"/>
      <c r="C226" s="31"/>
      <c r="D226" s="31"/>
      <c r="E226" s="31"/>
      <c r="F226" s="32"/>
      <c r="G226" s="95" t="s">
        <v>155</v>
      </c>
      <c r="H226" s="147" t="s">
        <v>134</v>
      </c>
      <c r="I226" s="148" t="s">
        <v>0</v>
      </c>
      <c r="J226" s="45">
        <f>SUM(J227)</f>
        <v>572000</v>
      </c>
    </row>
    <row r="227" spans="1:10" ht="74.25" customHeight="1">
      <c r="A227" s="8"/>
      <c r="B227" s="31"/>
      <c r="C227" s="31"/>
      <c r="D227" s="31"/>
      <c r="E227" s="31"/>
      <c r="F227" s="32"/>
      <c r="G227" s="95" t="s">
        <v>340</v>
      </c>
      <c r="H227" s="147" t="s">
        <v>341</v>
      </c>
      <c r="I227" s="148"/>
      <c r="J227" s="45">
        <f>SUM(J228)</f>
        <v>572000</v>
      </c>
    </row>
    <row r="228" spans="1:10" ht="30">
      <c r="A228" s="8"/>
      <c r="B228" s="31"/>
      <c r="C228" s="31"/>
      <c r="D228" s="31"/>
      <c r="E228" s="31"/>
      <c r="F228" s="32"/>
      <c r="G228" s="98" t="s">
        <v>154</v>
      </c>
      <c r="H228" s="149" t="s">
        <v>342</v>
      </c>
      <c r="I228" s="150"/>
      <c r="J228" s="22">
        <f>SUM(J229)</f>
        <v>572000</v>
      </c>
    </row>
    <row r="229" spans="1:10" ht="30">
      <c r="A229" s="8"/>
      <c r="B229" s="31"/>
      <c r="C229" s="31"/>
      <c r="D229" s="31"/>
      <c r="E229" s="31"/>
      <c r="F229" s="32"/>
      <c r="G229" s="98" t="s">
        <v>2</v>
      </c>
      <c r="H229" s="147"/>
      <c r="I229" s="150">
        <v>200</v>
      </c>
      <c r="J229" s="22">
        <v>572000</v>
      </c>
    </row>
    <row r="230" spans="1:10" ht="43.5">
      <c r="A230" s="8"/>
      <c r="B230" s="31"/>
      <c r="C230" s="31"/>
      <c r="D230" s="31"/>
      <c r="E230" s="31"/>
      <c r="F230" s="32"/>
      <c r="G230" s="71" t="s">
        <v>58</v>
      </c>
      <c r="H230" s="99" t="s">
        <v>103</v>
      </c>
      <c r="I230" s="11" t="s">
        <v>0</v>
      </c>
      <c r="J230" s="88">
        <f t="shared" ref="J230" si="5">SUM(J231)</f>
        <v>9080000</v>
      </c>
    </row>
    <row r="231" spans="1:10" ht="45">
      <c r="A231" s="8"/>
      <c r="B231" s="31"/>
      <c r="C231" s="31"/>
      <c r="D231" s="31"/>
      <c r="E231" s="31"/>
      <c r="F231" s="32"/>
      <c r="G231" s="13" t="s">
        <v>141</v>
      </c>
      <c r="H231" s="19" t="s">
        <v>104</v>
      </c>
      <c r="I231" s="56" t="s">
        <v>0</v>
      </c>
      <c r="J231" s="143">
        <f>SUM(J232,J236)</f>
        <v>9080000</v>
      </c>
    </row>
    <row r="232" spans="1:10" ht="30">
      <c r="A232" s="8"/>
      <c r="B232" s="17"/>
      <c r="C232" s="17"/>
      <c r="D232" s="17"/>
      <c r="E232" s="17"/>
      <c r="F232" s="18"/>
      <c r="G232" s="13" t="s">
        <v>336</v>
      </c>
      <c r="H232" s="101" t="s">
        <v>182</v>
      </c>
      <c r="I232" s="56"/>
      <c r="J232" s="145">
        <f>SUM(J233)</f>
        <v>1580000</v>
      </c>
    </row>
    <row r="233" spans="1:10" ht="30.75" customHeight="1">
      <c r="A233" s="8"/>
      <c r="B233" s="17"/>
      <c r="C233" s="17"/>
      <c r="D233" s="17"/>
      <c r="E233" s="17"/>
      <c r="F233" s="18"/>
      <c r="G233" s="26" t="s">
        <v>105</v>
      </c>
      <c r="H233" s="37" t="s">
        <v>183</v>
      </c>
      <c r="I233" s="24"/>
      <c r="J233" s="144">
        <f>SUM(J234:J235)</f>
        <v>1580000</v>
      </c>
    </row>
    <row r="234" spans="1:10" ht="79.5" customHeight="1">
      <c r="A234" s="8"/>
      <c r="B234" s="189"/>
      <c r="C234" s="189"/>
      <c r="D234" s="189"/>
      <c r="E234" s="189"/>
      <c r="F234" s="190"/>
      <c r="G234" s="29" t="s">
        <v>3</v>
      </c>
      <c r="H234" s="85"/>
      <c r="I234" s="28">
        <v>100</v>
      </c>
      <c r="J234" s="144">
        <v>300000</v>
      </c>
    </row>
    <row r="235" spans="1:10" ht="30">
      <c r="A235" s="8"/>
      <c r="B235" s="17"/>
      <c r="C235" s="17"/>
      <c r="D235" s="17"/>
      <c r="E235" s="17"/>
      <c r="F235" s="18"/>
      <c r="G235" s="23" t="s">
        <v>2</v>
      </c>
      <c r="H235" s="37"/>
      <c r="I235" s="28">
        <v>200</v>
      </c>
      <c r="J235" s="144">
        <v>1280000</v>
      </c>
    </row>
    <row r="236" spans="1:10" ht="15">
      <c r="A236" s="8"/>
      <c r="B236" s="255"/>
      <c r="C236" s="255"/>
      <c r="D236" s="255"/>
      <c r="E236" s="255"/>
      <c r="F236" s="256"/>
      <c r="G236" s="23" t="s">
        <v>506</v>
      </c>
      <c r="H236" s="37" t="s">
        <v>504</v>
      </c>
      <c r="I236" s="28"/>
      <c r="J236" s="144">
        <f>J237</f>
        <v>7500000</v>
      </c>
    </row>
    <row r="237" spans="1:10" ht="15">
      <c r="A237" s="8"/>
      <c r="B237" s="255"/>
      <c r="C237" s="255"/>
      <c r="D237" s="255"/>
      <c r="E237" s="255"/>
      <c r="F237" s="256"/>
      <c r="G237" s="23" t="s">
        <v>507</v>
      </c>
      <c r="H237" s="37" t="s">
        <v>505</v>
      </c>
      <c r="I237" s="28"/>
      <c r="J237" s="144">
        <f>SUM(J238:J239)</f>
        <v>7500000</v>
      </c>
    </row>
    <row r="238" spans="1:10" ht="30">
      <c r="A238" s="8"/>
      <c r="B238" s="266"/>
      <c r="C238" s="266"/>
      <c r="D238" s="266"/>
      <c r="E238" s="266"/>
      <c r="F238" s="267"/>
      <c r="G238" s="107" t="s">
        <v>2</v>
      </c>
      <c r="H238" s="108" t="s">
        <v>0</v>
      </c>
      <c r="I238" s="106">
        <v>200</v>
      </c>
      <c r="J238" s="144">
        <v>32077.1</v>
      </c>
    </row>
    <row r="239" spans="1:10" ht="30">
      <c r="A239" s="8"/>
      <c r="B239" s="255"/>
      <c r="C239" s="255"/>
      <c r="D239" s="255"/>
      <c r="E239" s="255"/>
      <c r="F239" s="256"/>
      <c r="G239" s="23" t="s">
        <v>508</v>
      </c>
      <c r="H239" s="37"/>
      <c r="I239" s="28">
        <v>400</v>
      </c>
      <c r="J239" s="67">
        <v>7467922.9000000004</v>
      </c>
    </row>
    <row r="240" spans="1:10" ht="63.75" customHeight="1">
      <c r="A240" s="8"/>
      <c r="B240" s="17"/>
      <c r="C240" s="17"/>
      <c r="D240" s="17"/>
      <c r="E240" s="17"/>
      <c r="F240" s="18"/>
      <c r="G240" s="86" t="s">
        <v>59</v>
      </c>
      <c r="H240" s="91" t="s">
        <v>339</v>
      </c>
      <c r="I240" s="11"/>
      <c r="J240" s="12">
        <f>SUM(J241+J247+J267)</f>
        <v>33957562.409999996</v>
      </c>
    </row>
    <row r="241" spans="1:10" ht="45">
      <c r="A241" s="8"/>
      <c r="B241" s="31"/>
      <c r="C241" s="31"/>
      <c r="D241" s="31"/>
      <c r="E241" s="31"/>
      <c r="F241" s="32"/>
      <c r="G241" s="102" t="s">
        <v>142</v>
      </c>
      <c r="H241" s="109" t="s">
        <v>106</v>
      </c>
      <c r="I241" s="110"/>
      <c r="J241" s="111">
        <f>SUM(J242)</f>
        <v>1270000</v>
      </c>
    </row>
    <row r="242" spans="1:10" ht="30">
      <c r="A242" s="8"/>
      <c r="B242" s="31"/>
      <c r="C242" s="31"/>
      <c r="D242" s="31"/>
      <c r="E242" s="31"/>
      <c r="F242" s="32"/>
      <c r="G242" s="112" t="s">
        <v>187</v>
      </c>
      <c r="H242" s="113" t="s">
        <v>186</v>
      </c>
      <c r="I242" s="110"/>
      <c r="J242" s="97">
        <f>SUM(J243)</f>
        <v>1270000</v>
      </c>
    </row>
    <row r="243" spans="1:10" ht="31.5" customHeight="1">
      <c r="A243" s="8"/>
      <c r="B243" s="31"/>
      <c r="C243" s="31"/>
      <c r="D243" s="31"/>
      <c r="E243" s="31"/>
      <c r="F243" s="32"/>
      <c r="G243" s="105" t="s">
        <v>189</v>
      </c>
      <c r="H243" s="114" t="s">
        <v>188</v>
      </c>
      <c r="I243" s="104"/>
      <c r="J243" s="97">
        <f>SUM(J244+J245+J246)</f>
        <v>1270000</v>
      </c>
    </row>
    <row r="244" spans="1:10" ht="30">
      <c r="A244" s="8"/>
      <c r="B244" s="31"/>
      <c r="C244" s="31"/>
      <c r="D244" s="31"/>
      <c r="E244" s="31"/>
      <c r="F244" s="32"/>
      <c r="G244" s="107" t="s">
        <v>2</v>
      </c>
      <c r="H244" s="108" t="s">
        <v>0</v>
      </c>
      <c r="I244" s="106">
        <v>200</v>
      </c>
      <c r="J244" s="97">
        <v>62221.599999999999</v>
      </c>
    </row>
    <row r="245" spans="1:10" ht="31.5" customHeight="1">
      <c r="A245" s="8"/>
      <c r="B245" s="31"/>
      <c r="C245" s="31"/>
      <c r="D245" s="31"/>
      <c r="E245" s="31"/>
      <c r="F245" s="32"/>
      <c r="G245" s="115" t="s">
        <v>70</v>
      </c>
      <c r="H245" s="108"/>
      <c r="I245" s="106">
        <v>400</v>
      </c>
      <c r="J245" s="97">
        <v>517778.4</v>
      </c>
    </row>
    <row r="246" spans="1:10" ht="16.5" customHeight="1">
      <c r="A246" s="8"/>
      <c r="B246" s="273"/>
      <c r="C246" s="273"/>
      <c r="D246" s="273"/>
      <c r="E246" s="273"/>
      <c r="F246" s="274"/>
      <c r="G246" s="107" t="s">
        <v>1</v>
      </c>
      <c r="H246" s="116"/>
      <c r="I246" s="106">
        <v>800</v>
      </c>
      <c r="J246" s="97">
        <v>690000</v>
      </c>
    </row>
    <row r="247" spans="1:10" ht="45" customHeight="1">
      <c r="A247" s="8"/>
      <c r="B247" s="31"/>
      <c r="C247" s="31"/>
      <c r="D247" s="31"/>
      <c r="E247" s="31"/>
      <c r="F247" s="32"/>
      <c r="G247" s="52" t="s">
        <v>316</v>
      </c>
      <c r="H247" s="69" t="s">
        <v>278</v>
      </c>
      <c r="I247" s="56"/>
      <c r="J247" s="22">
        <f>SUM(J249+J251+J262)</f>
        <v>26041704.34</v>
      </c>
    </row>
    <row r="248" spans="1:10" ht="75" customHeight="1">
      <c r="A248" s="8"/>
      <c r="B248" s="31"/>
      <c r="C248" s="31"/>
      <c r="D248" s="31"/>
      <c r="E248" s="31"/>
      <c r="F248" s="32"/>
      <c r="G248" s="52" t="s">
        <v>302</v>
      </c>
      <c r="H248" s="69" t="s">
        <v>279</v>
      </c>
      <c r="I248" s="56"/>
      <c r="J248" s="22">
        <f t="shared" ref="J248" si="6">SUM(J249)</f>
        <v>10310000</v>
      </c>
    </row>
    <row r="249" spans="1:10" ht="44.25" customHeight="1">
      <c r="A249" s="8"/>
      <c r="B249" s="31"/>
      <c r="C249" s="31"/>
      <c r="D249" s="31"/>
      <c r="E249" s="31"/>
      <c r="F249" s="32"/>
      <c r="G249" s="29" t="s">
        <v>149</v>
      </c>
      <c r="H249" s="43" t="s">
        <v>337</v>
      </c>
      <c r="I249" s="78"/>
      <c r="J249" s="97">
        <f>SUM(J250)</f>
        <v>10310000</v>
      </c>
    </row>
    <row r="250" spans="1:10" ht="15">
      <c r="A250" s="8"/>
      <c r="B250" s="31"/>
      <c r="C250" s="31"/>
      <c r="D250" s="31"/>
      <c r="E250" s="31"/>
      <c r="F250" s="32"/>
      <c r="G250" s="107" t="s">
        <v>1</v>
      </c>
      <c r="H250" s="116"/>
      <c r="I250" s="106">
        <v>800</v>
      </c>
      <c r="J250" s="97">
        <v>10310000</v>
      </c>
    </row>
    <row r="251" spans="1:10" ht="82.5" customHeight="1">
      <c r="A251" s="8"/>
      <c r="B251" s="218"/>
      <c r="C251" s="218"/>
      <c r="D251" s="218"/>
      <c r="E251" s="218"/>
      <c r="F251" s="219"/>
      <c r="G251" s="107" t="s">
        <v>453</v>
      </c>
      <c r="H251" s="116" t="s">
        <v>454</v>
      </c>
      <c r="I251" s="106"/>
      <c r="J251" s="97">
        <f>SUM(J252+J254+J256+J258+J260)</f>
        <v>4224083.34</v>
      </c>
    </row>
    <row r="252" spans="1:10" ht="50.25" customHeight="1">
      <c r="A252" s="8"/>
      <c r="B252" s="218"/>
      <c r="C252" s="218"/>
      <c r="D252" s="218"/>
      <c r="E252" s="218"/>
      <c r="F252" s="219"/>
      <c r="G252" s="107" t="s">
        <v>455</v>
      </c>
      <c r="H252" s="116" t="s">
        <v>456</v>
      </c>
      <c r="I252" s="106"/>
      <c r="J252" s="25">
        <f>SUM(J253:J253)</f>
        <v>2902083.34</v>
      </c>
    </row>
    <row r="253" spans="1:10" ht="30">
      <c r="A253" s="8"/>
      <c r="B253" s="218"/>
      <c r="C253" s="218"/>
      <c r="D253" s="218"/>
      <c r="E253" s="218"/>
      <c r="F253" s="219"/>
      <c r="G253" s="107" t="s">
        <v>2</v>
      </c>
      <c r="H253" s="108" t="s">
        <v>0</v>
      </c>
      <c r="I253" s="106">
        <v>200</v>
      </c>
      <c r="J253" s="230">
        <v>2902083.34</v>
      </c>
    </row>
    <row r="254" spans="1:10" ht="33.75" customHeight="1">
      <c r="A254" s="8"/>
      <c r="B254" s="218"/>
      <c r="C254" s="218"/>
      <c r="D254" s="218"/>
      <c r="E254" s="218"/>
      <c r="F254" s="219"/>
      <c r="G254" s="107" t="s">
        <v>457</v>
      </c>
      <c r="H254" s="116" t="s">
        <v>458</v>
      </c>
      <c r="I254" s="106"/>
      <c r="J254" s="25">
        <f>SUM(J255:J255)</f>
        <v>500000</v>
      </c>
    </row>
    <row r="255" spans="1:10" ht="30">
      <c r="A255" s="8"/>
      <c r="B255" s="218"/>
      <c r="C255" s="218"/>
      <c r="D255" s="218"/>
      <c r="E255" s="218"/>
      <c r="F255" s="219"/>
      <c r="G255" s="107" t="s">
        <v>2</v>
      </c>
      <c r="H255" s="108" t="s">
        <v>0</v>
      </c>
      <c r="I255" s="106">
        <v>200</v>
      </c>
      <c r="J255" s="230">
        <v>500000</v>
      </c>
    </row>
    <row r="256" spans="1:10" ht="49.5" customHeight="1">
      <c r="A256" s="8"/>
      <c r="B256" s="218"/>
      <c r="C256" s="218"/>
      <c r="D256" s="218"/>
      <c r="E256" s="218"/>
      <c r="F256" s="219"/>
      <c r="G256" s="107" t="s">
        <v>459</v>
      </c>
      <c r="H256" s="116" t="s">
        <v>460</v>
      </c>
      <c r="I256" s="106"/>
      <c r="J256" s="25">
        <f>SUM(J257:J257)</f>
        <v>500000</v>
      </c>
    </row>
    <row r="257" spans="1:10" ht="30">
      <c r="A257" s="8"/>
      <c r="B257" s="218"/>
      <c r="C257" s="218"/>
      <c r="D257" s="218"/>
      <c r="E257" s="218"/>
      <c r="F257" s="219"/>
      <c r="G257" s="107" t="s">
        <v>2</v>
      </c>
      <c r="H257" s="108" t="s">
        <v>0</v>
      </c>
      <c r="I257" s="106">
        <v>200</v>
      </c>
      <c r="J257" s="230">
        <v>500000</v>
      </c>
    </row>
    <row r="258" spans="1:10" ht="15">
      <c r="A258" s="8"/>
      <c r="B258" s="218"/>
      <c r="C258" s="218"/>
      <c r="D258" s="218"/>
      <c r="E258" s="218"/>
      <c r="F258" s="219"/>
      <c r="G258" s="107" t="s">
        <v>461</v>
      </c>
      <c r="H258" s="116" t="s">
        <v>462</v>
      </c>
      <c r="I258" s="106"/>
      <c r="J258" s="25">
        <f>SUM(J259:J259)</f>
        <v>112000</v>
      </c>
    </row>
    <row r="259" spans="1:10" ht="30">
      <c r="A259" s="8"/>
      <c r="B259" s="218"/>
      <c r="C259" s="218"/>
      <c r="D259" s="218"/>
      <c r="E259" s="218"/>
      <c r="F259" s="219"/>
      <c r="G259" s="107" t="s">
        <v>2</v>
      </c>
      <c r="H259" s="108" t="s">
        <v>0</v>
      </c>
      <c r="I259" s="106">
        <v>200</v>
      </c>
      <c r="J259" s="230">
        <v>112000</v>
      </c>
    </row>
    <row r="260" spans="1:10" ht="48" customHeight="1">
      <c r="A260" s="8"/>
      <c r="B260" s="218"/>
      <c r="C260" s="218"/>
      <c r="D260" s="218"/>
      <c r="E260" s="218"/>
      <c r="F260" s="219"/>
      <c r="G260" s="107" t="s">
        <v>463</v>
      </c>
      <c r="H260" s="116" t="s">
        <v>464</v>
      </c>
      <c r="I260" s="106"/>
      <c r="J260" s="25">
        <f>SUM(J261:J261)</f>
        <v>210000</v>
      </c>
    </row>
    <row r="261" spans="1:10" ht="30">
      <c r="A261" s="8"/>
      <c r="B261" s="218"/>
      <c r="C261" s="218"/>
      <c r="D261" s="218"/>
      <c r="E261" s="218"/>
      <c r="F261" s="219"/>
      <c r="G261" s="107" t="s">
        <v>2</v>
      </c>
      <c r="H261" s="108" t="s">
        <v>0</v>
      </c>
      <c r="I261" s="106">
        <v>200</v>
      </c>
      <c r="J261" s="230">
        <v>210000</v>
      </c>
    </row>
    <row r="262" spans="1:10" ht="20.25" customHeight="1">
      <c r="A262" s="8"/>
      <c r="B262" s="262"/>
      <c r="C262" s="262"/>
      <c r="D262" s="262"/>
      <c r="E262" s="262"/>
      <c r="F262" s="263"/>
      <c r="G262" s="107" t="s">
        <v>516</v>
      </c>
      <c r="H262" s="108" t="s">
        <v>511</v>
      </c>
      <c r="I262" s="106"/>
      <c r="J262" s="230">
        <f>J263+J265</f>
        <v>11507621</v>
      </c>
    </row>
    <row r="263" spans="1:10" ht="21.75" customHeight="1">
      <c r="A263" s="8"/>
      <c r="B263" s="262"/>
      <c r="C263" s="262"/>
      <c r="D263" s="262"/>
      <c r="E263" s="262"/>
      <c r="F263" s="263"/>
      <c r="G263" s="107" t="s">
        <v>517</v>
      </c>
      <c r="H263" s="108" t="s">
        <v>518</v>
      </c>
      <c r="I263" s="106"/>
      <c r="J263" s="230">
        <f>J264</f>
        <v>11407621</v>
      </c>
    </row>
    <row r="264" spans="1:10" ht="30">
      <c r="A264" s="8"/>
      <c r="B264" s="262"/>
      <c r="C264" s="262"/>
      <c r="D264" s="262"/>
      <c r="E264" s="262"/>
      <c r="F264" s="263"/>
      <c r="G264" s="107" t="s">
        <v>2</v>
      </c>
      <c r="H264" s="108"/>
      <c r="I264" s="106">
        <v>200</v>
      </c>
      <c r="J264" s="230">
        <v>11407621</v>
      </c>
    </row>
    <row r="265" spans="1:10" ht="30">
      <c r="A265" s="8"/>
      <c r="B265" s="268"/>
      <c r="C265" s="268"/>
      <c r="D265" s="268"/>
      <c r="E265" s="268"/>
      <c r="F265" s="269"/>
      <c r="G265" s="107" t="s">
        <v>513</v>
      </c>
      <c r="H265" s="108" t="s">
        <v>512</v>
      </c>
      <c r="I265" s="106"/>
      <c r="J265" s="230">
        <f>J266</f>
        <v>100000</v>
      </c>
    </row>
    <row r="266" spans="1:10" ht="30">
      <c r="A266" s="8"/>
      <c r="B266" s="268"/>
      <c r="C266" s="268"/>
      <c r="D266" s="268"/>
      <c r="E266" s="268"/>
      <c r="F266" s="269"/>
      <c r="G266" s="107" t="s">
        <v>2</v>
      </c>
      <c r="H266" s="108"/>
      <c r="I266" s="106">
        <v>200</v>
      </c>
      <c r="J266" s="230">
        <v>100000</v>
      </c>
    </row>
    <row r="267" spans="1:10" ht="29.25" customHeight="1">
      <c r="A267" s="8"/>
      <c r="B267" s="177"/>
      <c r="C267" s="177"/>
      <c r="D267" s="177"/>
      <c r="E267" s="177"/>
      <c r="F267" s="178"/>
      <c r="G267" s="52" t="s">
        <v>378</v>
      </c>
      <c r="H267" s="69" t="s">
        <v>379</v>
      </c>
      <c r="I267" s="56"/>
      <c r="J267" s="16">
        <f>SUM(J268:J268)</f>
        <v>6645858.0700000003</v>
      </c>
    </row>
    <row r="268" spans="1:10" ht="45.75" customHeight="1">
      <c r="A268" s="8"/>
      <c r="B268" s="177"/>
      <c r="C268" s="177"/>
      <c r="D268" s="177"/>
      <c r="E268" s="177"/>
      <c r="F268" s="178"/>
      <c r="G268" s="52" t="s">
        <v>380</v>
      </c>
      <c r="H268" s="69" t="s">
        <v>381</v>
      </c>
      <c r="I268" s="56"/>
      <c r="J268" s="16">
        <f>SUM(J269:J269)</f>
        <v>6645858.0700000003</v>
      </c>
    </row>
    <row r="269" spans="1:10" ht="32.25" customHeight="1">
      <c r="A269" s="8"/>
      <c r="B269" s="177"/>
      <c r="C269" s="177"/>
      <c r="D269" s="177"/>
      <c r="E269" s="177"/>
      <c r="F269" s="178"/>
      <c r="G269" s="29" t="s">
        <v>382</v>
      </c>
      <c r="H269" s="43" t="s">
        <v>383</v>
      </c>
      <c r="I269" s="28"/>
      <c r="J269" s="97">
        <f>SUM(J270+J271+J272)</f>
        <v>6645858.0700000003</v>
      </c>
    </row>
    <row r="270" spans="1:10" ht="75">
      <c r="A270" s="8"/>
      <c r="B270" s="177"/>
      <c r="C270" s="177"/>
      <c r="D270" s="177"/>
      <c r="E270" s="177"/>
      <c r="F270" s="178"/>
      <c r="G270" s="29" t="s">
        <v>3</v>
      </c>
      <c r="H270" s="85"/>
      <c r="I270" s="28">
        <v>100</v>
      </c>
      <c r="J270" s="97">
        <v>5976000</v>
      </c>
    </row>
    <row r="271" spans="1:10" ht="30">
      <c r="A271" s="8"/>
      <c r="B271" s="177"/>
      <c r="C271" s="177"/>
      <c r="D271" s="177"/>
      <c r="E271" s="177"/>
      <c r="F271" s="178"/>
      <c r="G271" s="107" t="s">
        <v>2</v>
      </c>
      <c r="H271" s="108" t="s">
        <v>0</v>
      </c>
      <c r="I271" s="106">
        <v>200</v>
      </c>
      <c r="J271" s="97">
        <v>664858.06999999995</v>
      </c>
    </row>
    <row r="272" spans="1:10" ht="15">
      <c r="A272" s="8"/>
      <c r="B272" s="179"/>
      <c r="C272" s="179"/>
      <c r="D272" s="179"/>
      <c r="E272" s="179"/>
      <c r="F272" s="180"/>
      <c r="G272" s="107" t="s">
        <v>1</v>
      </c>
      <c r="H272" s="116"/>
      <c r="I272" s="106">
        <v>800</v>
      </c>
      <c r="J272" s="97">
        <v>5000</v>
      </c>
    </row>
    <row r="273" spans="1:10" ht="42.75">
      <c r="A273" s="8"/>
      <c r="B273" s="31"/>
      <c r="C273" s="31"/>
      <c r="D273" s="31"/>
      <c r="E273" s="31"/>
      <c r="F273" s="32"/>
      <c r="G273" s="9" t="s">
        <v>60</v>
      </c>
      <c r="H273" s="117" t="s">
        <v>107</v>
      </c>
      <c r="I273" s="11" t="s">
        <v>0</v>
      </c>
      <c r="J273" s="12">
        <f>SUM(J274)</f>
        <v>20000</v>
      </c>
    </row>
    <row r="274" spans="1:10" ht="45">
      <c r="A274" s="8"/>
      <c r="B274" s="31"/>
      <c r="C274" s="31"/>
      <c r="D274" s="31"/>
      <c r="E274" s="31"/>
      <c r="F274" s="32"/>
      <c r="G274" s="13" t="s">
        <v>143</v>
      </c>
      <c r="H274" s="70" t="s">
        <v>273</v>
      </c>
      <c r="I274" s="56"/>
      <c r="J274" s="45">
        <f t="shared" ref="J274:J276" si="7">SUM(J275)</f>
        <v>20000</v>
      </c>
    </row>
    <row r="275" spans="1:10" ht="45">
      <c r="A275" s="8"/>
      <c r="B275" s="31"/>
      <c r="C275" s="31"/>
      <c r="D275" s="31"/>
      <c r="E275" s="31"/>
      <c r="F275" s="32"/>
      <c r="G275" s="13" t="s">
        <v>313</v>
      </c>
      <c r="H275" s="118" t="s">
        <v>311</v>
      </c>
      <c r="I275" s="15"/>
      <c r="J275" s="45">
        <f t="shared" si="7"/>
        <v>20000</v>
      </c>
    </row>
    <row r="276" spans="1:10" ht="28.5" customHeight="1">
      <c r="A276" s="8"/>
      <c r="B276" s="31"/>
      <c r="C276" s="31"/>
      <c r="D276" s="31"/>
      <c r="E276" s="31"/>
      <c r="F276" s="32"/>
      <c r="G276" s="26" t="s">
        <v>61</v>
      </c>
      <c r="H276" s="77" t="s">
        <v>312</v>
      </c>
      <c r="I276" s="24"/>
      <c r="J276" s="22">
        <f t="shared" si="7"/>
        <v>20000</v>
      </c>
    </row>
    <row r="277" spans="1:10" ht="30">
      <c r="A277" s="8"/>
      <c r="B277" s="288" t="s">
        <v>21</v>
      </c>
      <c r="C277" s="288"/>
      <c r="D277" s="288"/>
      <c r="E277" s="288"/>
      <c r="F277" s="289"/>
      <c r="G277" s="29" t="s">
        <v>2</v>
      </c>
      <c r="H277" s="48" t="s">
        <v>0</v>
      </c>
      <c r="I277" s="28">
        <v>200</v>
      </c>
      <c r="J277" s="22">
        <v>20000</v>
      </c>
    </row>
    <row r="278" spans="1:10" ht="49.5" customHeight="1">
      <c r="A278" s="8"/>
      <c r="B278" s="119"/>
      <c r="C278" s="119"/>
      <c r="D278" s="119"/>
      <c r="E278" s="119"/>
      <c r="F278" s="120"/>
      <c r="G278" s="9" t="s">
        <v>230</v>
      </c>
      <c r="H278" s="10" t="s">
        <v>231</v>
      </c>
      <c r="I278" s="11"/>
      <c r="J278" s="100">
        <f>SUM(J279+J290+J298)</f>
        <v>7284312</v>
      </c>
    </row>
    <row r="279" spans="1:10" ht="49.5" customHeight="1">
      <c r="A279" s="8"/>
      <c r="B279" s="119"/>
      <c r="C279" s="119"/>
      <c r="D279" s="119"/>
      <c r="E279" s="119"/>
      <c r="F279" s="120"/>
      <c r="G279" s="52" t="s">
        <v>137</v>
      </c>
      <c r="H279" s="55" t="s">
        <v>232</v>
      </c>
      <c r="I279" s="56" t="s">
        <v>0</v>
      </c>
      <c r="J279" s="76">
        <f>SUM(J280+J283)</f>
        <v>504977</v>
      </c>
    </row>
    <row r="280" spans="1:10" ht="36" customHeight="1">
      <c r="A280" s="8"/>
      <c r="B280" s="119"/>
      <c r="C280" s="119"/>
      <c r="D280" s="119"/>
      <c r="E280" s="119"/>
      <c r="F280" s="120"/>
      <c r="G280" s="52" t="s">
        <v>233</v>
      </c>
      <c r="H280" s="55" t="s">
        <v>234</v>
      </c>
      <c r="I280" s="56"/>
      <c r="J280" s="76">
        <f>SUM(J281)</f>
        <v>121000</v>
      </c>
    </row>
    <row r="281" spans="1:10" ht="30.75" customHeight="1">
      <c r="A281" s="8"/>
      <c r="B281" s="119"/>
      <c r="C281" s="119"/>
      <c r="D281" s="119"/>
      <c r="E281" s="119"/>
      <c r="F281" s="120"/>
      <c r="G281" s="26" t="s">
        <v>49</v>
      </c>
      <c r="H281" s="37" t="s">
        <v>235</v>
      </c>
      <c r="I281" s="56"/>
      <c r="J281" s="67">
        <f>SUM(J282:J282)</f>
        <v>121000</v>
      </c>
    </row>
    <row r="282" spans="1:10" ht="34.5" customHeight="1">
      <c r="A282" s="8"/>
      <c r="B282" s="119"/>
      <c r="C282" s="119"/>
      <c r="D282" s="119"/>
      <c r="E282" s="119"/>
      <c r="F282" s="120"/>
      <c r="G282" s="29" t="s">
        <v>2</v>
      </c>
      <c r="H282" s="70"/>
      <c r="I282" s="28">
        <v>200</v>
      </c>
      <c r="J282" s="67">
        <v>121000</v>
      </c>
    </row>
    <row r="283" spans="1:10" ht="49.5" customHeight="1">
      <c r="A283" s="8"/>
      <c r="B283" s="161"/>
      <c r="C283" s="161"/>
      <c r="D283" s="161"/>
      <c r="E283" s="161"/>
      <c r="F283" s="162"/>
      <c r="G283" s="52" t="s">
        <v>364</v>
      </c>
      <c r="H283" s="70" t="s">
        <v>365</v>
      </c>
      <c r="I283" s="56"/>
      <c r="J283" s="76">
        <f>SUM(J284+J286+J288)</f>
        <v>383977</v>
      </c>
    </row>
    <row r="284" spans="1:10" ht="34.5" customHeight="1">
      <c r="A284" s="8"/>
      <c r="B284" s="161"/>
      <c r="C284" s="161"/>
      <c r="D284" s="161"/>
      <c r="E284" s="161"/>
      <c r="F284" s="162"/>
      <c r="G284" s="29" t="s">
        <v>49</v>
      </c>
      <c r="H284" s="33" t="s">
        <v>366</v>
      </c>
      <c r="I284" s="28"/>
      <c r="J284" s="67">
        <f>SUM(J285:J285)</f>
        <v>315369</v>
      </c>
    </row>
    <row r="285" spans="1:10" ht="34.5" customHeight="1">
      <c r="A285" s="8"/>
      <c r="B285" s="161"/>
      <c r="C285" s="161"/>
      <c r="D285" s="161"/>
      <c r="E285" s="161"/>
      <c r="F285" s="162"/>
      <c r="G285" s="29" t="s">
        <v>2</v>
      </c>
      <c r="H285" s="70"/>
      <c r="I285" s="28">
        <v>200</v>
      </c>
      <c r="J285" s="67">
        <v>315369</v>
      </c>
    </row>
    <row r="286" spans="1:10" ht="34.5" customHeight="1">
      <c r="A286" s="8"/>
      <c r="B286" s="251"/>
      <c r="C286" s="251"/>
      <c r="D286" s="251"/>
      <c r="E286" s="251"/>
      <c r="F286" s="252"/>
      <c r="G286" s="29" t="s">
        <v>499</v>
      </c>
      <c r="H286" s="33" t="s">
        <v>500</v>
      </c>
      <c r="I286" s="28"/>
      <c r="J286" s="67">
        <f>SUM(J287:J287)</f>
        <v>3431</v>
      </c>
    </row>
    <row r="287" spans="1:10" ht="34.5" customHeight="1">
      <c r="A287" s="8"/>
      <c r="B287" s="251"/>
      <c r="C287" s="251"/>
      <c r="D287" s="251"/>
      <c r="E287" s="251"/>
      <c r="F287" s="252"/>
      <c r="G287" s="29" t="s">
        <v>2</v>
      </c>
      <c r="H287" s="70"/>
      <c r="I287" s="28">
        <v>200</v>
      </c>
      <c r="J287" s="67">
        <v>3431</v>
      </c>
    </row>
    <row r="288" spans="1:10" ht="34.5" customHeight="1">
      <c r="A288" s="8"/>
      <c r="B288" s="251"/>
      <c r="C288" s="251"/>
      <c r="D288" s="251"/>
      <c r="E288" s="251"/>
      <c r="F288" s="252"/>
      <c r="G288" s="29" t="s">
        <v>501</v>
      </c>
      <c r="H288" s="33" t="s">
        <v>502</v>
      </c>
      <c r="I288" s="28"/>
      <c r="J288" s="67">
        <f>SUM(J289:J289)</f>
        <v>65177</v>
      </c>
    </row>
    <row r="289" spans="1:10" ht="34.5" customHeight="1">
      <c r="A289" s="8"/>
      <c r="B289" s="251"/>
      <c r="C289" s="251"/>
      <c r="D289" s="251"/>
      <c r="E289" s="251"/>
      <c r="F289" s="252"/>
      <c r="G289" s="29" t="s">
        <v>2</v>
      </c>
      <c r="H289" s="70"/>
      <c r="I289" s="28">
        <v>200</v>
      </c>
      <c r="J289" s="67">
        <v>65177</v>
      </c>
    </row>
    <row r="290" spans="1:10" ht="15">
      <c r="A290" s="8"/>
      <c r="B290" s="119"/>
      <c r="C290" s="119"/>
      <c r="D290" s="119"/>
      <c r="E290" s="119"/>
      <c r="F290" s="120"/>
      <c r="G290" s="52" t="s">
        <v>136</v>
      </c>
      <c r="H290" s="19" t="s">
        <v>236</v>
      </c>
      <c r="I290" s="56" t="s">
        <v>0</v>
      </c>
      <c r="J290" s="76">
        <f>SUM(J291+J294)</f>
        <v>100000</v>
      </c>
    </row>
    <row r="291" spans="1:10" ht="35.25" customHeight="1">
      <c r="A291" s="8"/>
      <c r="B291" s="119"/>
      <c r="C291" s="119"/>
      <c r="D291" s="119"/>
      <c r="E291" s="119"/>
      <c r="F291" s="120"/>
      <c r="G291" s="52" t="s">
        <v>160</v>
      </c>
      <c r="H291" s="55" t="s">
        <v>237</v>
      </c>
      <c r="I291" s="56"/>
      <c r="J291" s="76">
        <f>SUM(J292)</f>
        <v>60000</v>
      </c>
    </row>
    <row r="292" spans="1:10" ht="30">
      <c r="A292" s="8"/>
      <c r="B292" s="119"/>
      <c r="C292" s="119"/>
      <c r="D292" s="119"/>
      <c r="E292" s="119"/>
      <c r="F292" s="120"/>
      <c r="G292" s="121" t="s">
        <v>48</v>
      </c>
      <c r="H292" s="122" t="s">
        <v>238</v>
      </c>
      <c r="I292" s="28" t="s">
        <v>0</v>
      </c>
      <c r="J292" s="76">
        <f>SUM(J293)</f>
        <v>60000</v>
      </c>
    </row>
    <row r="293" spans="1:10" ht="30">
      <c r="A293" s="8"/>
      <c r="B293" s="119"/>
      <c r="C293" s="119"/>
      <c r="D293" s="119"/>
      <c r="E293" s="119"/>
      <c r="F293" s="120"/>
      <c r="G293" s="29" t="s">
        <v>2</v>
      </c>
      <c r="H293" s="33" t="s">
        <v>0</v>
      </c>
      <c r="I293" s="28">
        <v>200</v>
      </c>
      <c r="J293" s="67">
        <v>60000</v>
      </c>
    </row>
    <row r="294" spans="1:10" ht="30">
      <c r="A294" s="8"/>
      <c r="B294" s="155"/>
      <c r="C294" s="155"/>
      <c r="D294" s="155"/>
      <c r="E294" s="155"/>
      <c r="F294" s="156"/>
      <c r="G294" s="157" t="s">
        <v>360</v>
      </c>
      <c r="H294" s="158" t="s">
        <v>361</v>
      </c>
      <c r="I294" s="28"/>
      <c r="J294" s="67">
        <f>SUM(J295)</f>
        <v>40000</v>
      </c>
    </row>
    <row r="295" spans="1:10" ht="30">
      <c r="A295" s="8"/>
      <c r="B295" s="155"/>
      <c r="C295" s="155"/>
      <c r="D295" s="155"/>
      <c r="E295" s="155"/>
      <c r="F295" s="156"/>
      <c r="G295" s="121" t="s">
        <v>362</v>
      </c>
      <c r="H295" s="122" t="s">
        <v>363</v>
      </c>
      <c r="I295" s="28" t="s">
        <v>0</v>
      </c>
      <c r="J295" s="67">
        <f>SUM(J296:J297)</f>
        <v>40000</v>
      </c>
    </row>
    <row r="296" spans="1:10" ht="30">
      <c r="A296" s="8"/>
      <c r="B296" s="155"/>
      <c r="C296" s="155"/>
      <c r="D296" s="155"/>
      <c r="E296" s="155"/>
      <c r="F296" s="156"/>
      <c r="G296" s="23" t="s">
        <v>2</v>
      </c>
      <c r="H296" s="34" t="s">
        <v>0</v>
      </c>
      <c r="I296" s="28">
        <v>200</v>
      </c>
      <c r="J296" s="67">
        <v>10000</v>
      </c>
    </row>
    <row r="297" spans="1:10" ht="30">
      <c r="A297" s="8"/>
      <c r="B297" s="155"/>
      <c r="C297" s="155"/>
      <c r="D297" s="155"/>
      <c r="E297" s="155"/>
      <c r="F297" s="156"/>
      <c r="G297" s="29" t="s">
        <v>4</v>
      </c>
      <c r="H297" s="33"/>
      <c r="I297" s="28">
        <v>600</v>
      </c>
      <c r="J297" s="67">
        <v>30000</v>
      </c>
    </row>
    <row r="298" spans="1:10" ht="51" customHeight="1">
      <c r="A298" s="8"/>
      <c r="B298" s="31"/>
      <c r="C298" s="31"/>
      <c r="D298" s="31"/>
      <c r="E298" s="31"/>
      <c r="F298" s="32"/>
      <c r="G298" s="52" t="s">
        <v>435</v>
      </c>
      <c r="H298" s="70" t="s">
        <v>304</v>
      </c>
      <c r="I298" s="56"/>
      <c r="J298" s="67">
        <f>SUM(J299:J299)</f>
        <v>6679335</v>
      </c>
    </row>
    <row r="299" spans="1:10" ht="21.75" customHeight="1">
      <c r="A299" s="8"/>
      <c r="B299" s="31"/>
      <c r="C299" s="31"/>
      <c r="D299" s="31"/>
      <c r="E299" s="31"/>
      <c r="F299" s="32"/>
      <c r="G299" s="52" t="s">
        <v>274</v>
      </c>
      <c r="H299" s="70" t="s">
        <v>275</v>
      </c>
      <c r="I299" s="56"/>
      <c r="J299" s="67">
        <f>SUM(J300+J306+J302+J304)</f>
        <v>6679335</v>
      </c>
    </row>
    <row r="300" spans="1:10" ht="30">
      <c r="A300" s="8"/>
      <c r="B300" s="31"/>
      <c r="C300" s="31"/>
      <c r="D300" s="31"/>
      <c r="E300" s="31"/>
      <c r="F300" s="32"/>
      <c r="G300" s="29" t="s">
        <v>69</v>
      </c>
      <c r="H300" s="33" t="s">
        <v>276</v>
      </c>
      <c r="I300" s="28"/>
      <c r="J300" s="67">
        <f>SUM(J301:J301)</f>
        <v>4324000</v>
      </c>
    </row>
    <row r="301" spans="1:10" ht="35.25" customHeight="1">
      <c r="A301" s="8"/>
      <c r="B301" s="31"/>
      <c r="C301" s="31"/>
      <c r="D301" s="31"/>
      <c r="E301" s="31"/>
      <c r="F301" s="32"/>
      <c r="G301" s="29" t="s">
        <v>4</v>
      </c>
      <c r="H301" s="33"/>
      <c r="I301" s="28">
        <v>600</v>
      </c>
      <c r="J301" s="67">
        <v>4324000</v>
      </c>
    </row>
    <row r="302" spans="1:10" ht="35.25" customHeight="1">
      <c r="A302" s="8"/>
      <c r="B302" s="212"/>
      <c r="C302" s="212"/>
      <c r="D302" s="212"/>
      <c r="E302" s="212"/>
      <c r="F302" s="213"/>
      <c r="G302" s="29" t="s">
        <v>344</v>
      </c>
      <c r="H302" s="33" t="s">
        <v>442</v>
      </c>
      <c r="I302" s="28"/>
      <c r="J302" s="67">
        <f>SUM(J303:J303)</f>
        <v>17538</v>
      </c>
    </row>
    <row r="303" spans="1:10" ht="33.75" customHeight="1">
      <c r="A303" s="8"/>
      <c r="B303" s="212"/>
      <c r="C303" s="212"/>
      <c r="D303" s="212"/>
      <c r="E303" s="212"/>
      <c r="F303" s="213"/>
      <c r="G303" s="29" t="s">
        <v>4</v>
      </c>
      <c r="H303" s="33"/>
      <c r="I303" s="28">
        <v>600</v>
      </c>
      <c r="J303" s="67">
        <v>17538</v>
      </c>
    </row>
    <row r="304" spans="1:10" ht="34.5" customHeight="1">
      <c r="A304" s="8"/>
      <c r="B304" s="245"/>
      <c r="C304" s="245"/>
      <c r="D304" s="245"/>
      <c r="E304" s="245"/>
      <c r="F304" s="246"/>
      <c r="G304" s="29" t="s">
        <v>490</v>
      </c>
      <c r="H304" s="33" t="s">
        <v>491</v>
      </c>
      <c r="I304" s="28"/>
      <c r="J304" s="67">
        <f>SUM(J305:J305)</f>
        <v>2004591</v>
      </c>
    </row>
    <row r="305" spans="1:10" ht="33.75" customHeight="1">
      <c r="A305" s="8"/>
      <c r="B305" s="245"/>
      <c r="C305" s="245"/>
      <c r="D305" s="245"/>
      <c r="E305" s="245"/>
      <c r="F305" s="246"/>
      <c r="G305" s="29" t="s">
        <v>4</v>
      </c>
      <c r="H305" s="33"/>
      <c r="I305" s="28">
        <v>600</v>
      </c>
      <c r="J305" s="67">
        <v>2004591</v>
      </c>
    </row>
    <row r="306" spans="1:10" ht="35.25" customHeight="1">
      <c r="A306" s="8"/>
      <c r="B306" s="153"/>
      <c r="C306" s="153"/>
      <c r="D306" s="153"/>
      <c r="E306" s="153"/>
      <c r="F306" s="154"/>
      <c r="G306" s="29" t="s">
        <v>344</v>
      </c>
      <c r="H306" s="33" t="s">
        <v>359</v>
      </c>
      <c r="I306" s="28"/>
      <c r="J306" s="67">
        <f>SUM(J307:J307)</f>
        <v>333206</v>
      </c>
    </row>
    <row r="307" spans="1:10" ht="35.25" customHeight="1">
      <c r="A307" s="8"/>
      <c r="B307" s="153"/>
      <c r="C307" s="153"/>
      <c r="D307" s="153"/>
      <c r="E307" s="153"/>
      <c r="F307" s="154"/>
      <c r="G307" s="29" t="s">
        <v>4</v>
      </c>
      <c r="H307" s="33"/>
      <c r="I307" s="28">
        <v>600</v>
      </c>
      <c r="J307" s="67">
        <v>333206</v>
      </c>
    </row>
    <row r="308" spans="1:10" ht="42.75">
      <c r="A308" s="8"/>
      <c r="B308" s="31"/>
      <c r="C308" s="31"/>
      <c r="D308" s="31"/>
      <c r="E308" s="31"/>
      <c r="F308" s="32"/>
      <c r="G308" s="9" t="s">
        <v>62</v>
      </c>
      <c r="H308" s="123" t="s">
        <v>108</v>
      </c>
      <c r="I308" s="11" t="s">
        <v>0</v>
      </c>
      <c r="J308" s="12">
        <f>SUM(J309)</f>
        <v>2138400</v>
      </c>
    </row>
    <row r="309" spans="1:10" ht="45">
      <c r="A309" s="8"/>
      <c r="B309" s="31"/>
      <c r="C309" s="31"/>
      <c r="D309" s="31"/>
      <c r="E309" s="31"/>
      <c r="F309" s="32"/>
      <c r="G309" s="13" t="s">
        <v>436</v>
      </c>
      <c r="H309" s="55" t="s">
        <v>161</v>
      </c>
      <c r="I309" s="56" t="s">
        <v>0</v>
      </c>
      <c r="J309" s="45">
        <f>SUM(J311)</f>
        <v>2138400</v>
      </c>
    </row>
    <row r="310" spans="1:10" ht="49.5" customHeight="1">
      <c r="A310" s="8"/>
      <c r="B310" s="285" t="s">
        <v>20</v>
      </c>
      <c r="C310" s="285"/>
      <c r="D310" s="285"/>
      <c r="E310" s="285"/>
      <c r="F310" s="286"/>
      <c r="G310" s="44" t="s">
        <v>295</v>
      </c>
      <c r="H310" s="124" t="s">
        <v>162</v>
      </c>
      <c r="I310" s="15"/>
      <c r="J310" s="45">
        <f>SUM(J311)</f>
        <v>2138400</v>
      </c>
    </row>
    <row r="311" spans="1:10" ht="31.5" customHeight="1">
      <c r="A311" s="8"/>
      <c r="B311" s="277" t="s">
        <v>19</v>
      </c>
      <c r="C311" s="277"/>
      <c r="D311" s="277"/>
      <c r="E311" s="277"/>
      <c r="F311" s="278"/>
      <c r="G311" s="46" t="s">
        <v>146</v>
      </c>
      <c r="H311" s="37" t="s">
        <v>163</v>
      </c>
      <c r="I311" s="28" t="s">
        <v>0</v>
      </c>
      <c r="J311" s="22">
        <f>SUM(J312)</f>
        <v>2138400</v>
      </c>
    </row>
    <row r="312" spans="1:10" ht="30">
      <c r="A312" s="8"/>
      <c r="B312" s="17"/>
      <c r="C312" s="17"/>
      <c r="D312" s="17"/>
      <c r="E312" s="17"/>
      <c r="F312" s="18"/>
      <c r="G312" s="29" t="s">
        <v>4</v>
      </c>
      <c r="H312" s="85"/>
      <c r="I312" s="28">
        <v>600</v>
      </c>
      <c r="J312" s="22">
        <v>2138400</v>
      </c>
    </row>
    <row r="313" spans="1:10" ht="42.75">
      <c r="A313" s="8"/>
      <c r="B313" s="275" t="s">
        <v>18</v>
      </c>
      <c r="C313" s="275"/>
      <c r="D313" s="275"/>
      <c r="E313" s="275"/>
      <c r="F313" s="276"/>
      <c r="G313" s="9" t="s">
        <v>63</v>
      </c>
      <c r="H313" s="87" t="s">
        <v>109</v>
      </c>
      <c r="I313" s="11" t="s">
        <v>0</v>
      </c>
      <c r="J313" s="12">
        <f>SUM(J314+J342)</f>
        <v>142554077.53</v>
      </c>
    </row>
    <row r="314" spans="1:10" ht="45">
      <c r="A314" s="8"/>
      <c r="B314" s="281">
        <v>200</v>
      </c>
      <c r="C314" s="281"/>
      <c r="D314" s="281"/>
      <c r="E314" s="281"/>
      <c r="F314" s="282"/>
      <c r="G314" s="52" t="s">
        <v>144</v>
      </c>
      <c r="H314" s="92" t="s">
        <v>110</v>
      </c>
      <c r="I314" s="15" t="s">
        <v>0</v>
      </c>
      <c r="J314" s="16">
        <f>SUM(J315+J337)</f>
        <v>129052372.53</v>
      </c>
    </row>
    <row r="315" spans="1:10" ht="51" customHeight="1">
      <c r="A315" s="8"/>
      <c r="B315" s="285" t="s">
        <v>17</v>
      </c>
      <c r="C315" s="285"/>
      <c r="D315" s="285"/>
      <c r="E315" s="285"/>
      <c r="F315" s="286"/>
      <c r="G315" s="157" t="s">
        <v>298</v>
      </c>
      <c r="H315" s="210" t="s">
        <v>111</v>
      </c>
      <c r="I315" s="15"/>
      <c r="J315" s="45">
        <f>SUM(J316+J318+J320+J325+J327+J330+J335+J333+J323)</f>
        <v>68545626.799999997</v>
      </c>
    </row>
    <row r="316" spans="1:10" ht="20.25" customHeight="1">
      <c r="A316" s="8"/>
      <c r="B316" s="193"/>
      <c r="C316" s="193"/>
      <c r="D316" s="193"/>
      <c r="E316" s="193"/>
      <c r="F316" s="194"/>
      <c r="G316" s="211" t="s">
        <v>396</v>
      </c>
      <c r="H316" s="91" t="s">
        <v>397</v>
      </c>
      <c r="I316" s="15"/>
      <c r="J316" s="22">
        <f>SUM(J317)</f>
        <v>5249988.63</v>
      </c>
    </row>
    <row r="317" spans="1:10" ht="31.5" customHeight="1">
      <c r="A317" s="8"/>
      <c r="B317" s="193"/>
      <c r="C317" s="193"/>
      <c r="D317" s="193"/>
      <c r="E317" s="193"/>
      <c r="F317" s="194"/>
      <c r="G317" s="23" t="s">
        <v>2</v>
      </c>
      <c r="H317" s="34" t="s">
        <v>0</v>
      </c>
      <c r="I317" s="28">
        <v>200</v>
      </c>
      <c r="J317" s="22">
        <v>5249988.63</v>
      </c>
    </row>
    <row r="318" spans="1:10" ht="15">
      <c r="A318" s="8"/>
      <c r="B318" s="275" t="s">
        <v>16</v>
      </c>
      <c r="C318" s="275"/>
      <c r="D318" s="275"/>
      <c r="E318" s="275"/>
      <c r="F318" s="276"/>
      <c r="G318" s="121" t="s">
        <v>395</v>
      </c>
      <c r="H318" s="91" t="s">
        <v>112</v>
      </c>
      <c r="I318" s="28"/>
      <c r="J318" s="22">
        <f>SUM(J319)</f>
        <v>10992673.67</v>
      </c>
    </row>
    <row r="319" spans="1:10" ht="15">
      <c r="A319" s="8"/>
      <c r="B319" s="281">
        <v>800</v>
      </c>
      <c r="C319" s="281"/>
      <c r="D319" s="281"/>
      <c r="E319" s="281"/>
      <c r="F319" s="282"/>
      <c r="G319" s="29" t="s">
        <v>6</v>
      </c>
      <c r="H319" s="43" t="s">
        <v>0</v>
      </c>
      <c r="I319" s="28">
        <v>500</v>
      </c>
      <c r="J319" s="97">
        <v>10992673.67</v>
      </c>
    </row>
    <row r="320" spans="1:10" ht="33.75" customHeight="1">
      <c r="A320" s="8"/>
      <c r="B320" s="191"/>
      <c r="C320" s="191"/>
      <c r="D320" s="191"/>
      <c r="E320" s="191"/>
      <c r="F320" s="192"/>
      <c r="G320" s="23" t="s">
        <v>398</v>
      </c>
      <c r="H320" s="34" t="s">
        <v>399</v>
      </c>
      <c r="I320" s="28"/>
      <c r="J320" s="22">
        <f>SUM(J321:J322)</f>
        <v>897385.03</v>
      </c>
    </row>
    <row r="321" spans="1:10" ht="30">
      <c r="A321" s="8"/>
      <c r="B321" s="191"/>
      <c r="C321" s="191"/>
      <c r="D321" s="191"/>
      <c r="E321" s="191"/>
      <c r="F321" s="192"/>
      <c r="G321" s="107" t="s">
        <v>2</v>
      </c>
      <c r="H321" s="108" t="s">
        <v>0</v>
      </c>
      <c r="I321" s="106">
        <v>200</v>
      </c>
      <c r="J321" s="97">
        <v>799259.68</v>
      </c>
    </row>
    <row r="322" spans="1:10" ht="15">
      <c r="A322" s="8"/>
      <c r="B322" s="249"/>
      <c r="C322" s="249"/>
      <c r="D322" s="249"/>
      <c r="E322" s="249"/>
      <c r="F322" s="250"/>
      <c r="G322" s="29" t="s">
        <v>6</v>
      </c>
      <c r="H322" s="43" t="s">
        <v>0</v>
      </c>
      <c r="I322" s="28">
        <v>500</v>
      </c>
      <c r="J322" s="97">
        <v>98125.35</v>
      </c>
    </row>
    <row r="323" spans="1:10" ht="36" customHeight="1">
      <c r="A323" s="8"/>
      <c r="B323" s="268"/>
      <c r="C323" s="268"/>
      <c r="D323" s="268"/>
      <c r="E323" s="268"/>
      <c r="F323" s="269"/>
      <c r="G323" s="23" t="s">
        <v>519</v>
      </c>
      <c r="H323" s="34" t="s">
        <v>520</v>
      </c>
      <c r="I323" s="28"/>
      <c r="J323" s="22">
        <f>SUM(J324)</f>
        <v>1052631.58</v>
      </c>
    </row>
    <row r="324" spans="1:10" ht="30">
      <c r="A324" s="8"/>
      <c r="B324" s="268"/>
      <c r="C324" s="268"/>
      <c r="D324" s="268"/>
      <c r="E324" s="268"/>
      <c r="F324" s="269"/>
      <c r="G324" s="107" t="s">
        <v>2</v>
      </c>
      <c r="H324" s="108" t="s">
        <v>0</v>
      </c>
      <c r="I324" s="106">
        <v>200</v>
      </c>
      <c r="J324" s="97">
        <v>1052631.58</v>
      </c>
    </row>
    <row r="325" spans="1:10" ht="51" customHeight="1">
      <c r="A325" s="8"/>
      <c r="B325" s="200"/>
      <c r="C325" s="200"/>
      <c r="D325" s="200"/>
      <c r="E325" s="200"/>
      <c r="F325" s="201"/>
      <c r="G325" s="107" t="s">
        <v>400</v>
      </c>
      <c r="H325" s="108" t="s">
        <v>401</v>
      </c>
      <c r="I325" s="106"/>
      <c r="J325" s="22">
        <f>SUM(J326)</f>
        <v>255119.89</v>
      </c>
    </row>
    <row r="326" spans="1:10" ht="30">
      <c r="A326" s="8"/>
      <c r="B326" s="200"/>
      <c r="C326" s="200"/>
      <c r="D326" s="200"/>
      <c r="E326" s="200"/>
      <c r="F326" s="201"/>
      <c r="G326" s="107" t="s">
        <v>2</v>
      </c>
      <c r="H326" s="108" t="s">
        <v>0</v>
      </c>
      <c r="I326" s="106">
        <v>200</v>
      </c>
      <c r="J326" s="97">
        <v>255119.89</v>
      </c>
    </row>
    <row r="327" spans="1:10" ht="18" customHeight="1">
      <c r="A327" s="8"/>
      <c r="B327" s="31"/>
      <c r="C327" s="31"/>
      <c r="D327" s="31"/>
      <c r="E327" s="31"/>
      <c r="F327" s="32"/>
      <c r="G327" s="107" t="s">
        <v>355</v>
      </c>
      <c r="H327" s="108" t="s">
        <v>174</v>
      </c>
      <c r="I327" s="106"/>
      <c r="J327" s="22">
        <f>SUM(J328:J329)</f>
        <v>16027550</v>
      </c>
    </row>
    <row r="328" spans="1:10" ht="30">
      <c r="A328" s="8"/>
      <c r="B328" s="31"/>
      <c r="C328" s="31"/>
      <c r="D328" s="31"/>
      <c r="E328" s="31"/>
      <c r="F328" s="32"/>
      <c r="G328" s="107" t="s">
        <v>2</v>
      </c>
      <c r="H328" s="108" t="s">
        <v>0</v>
      </c>
      <c r="I328" s="106">
        <v>200</v>
      </c>
      <c r="J328" s="22">
        <v>14163168.26</v>
      </c>
    </row>
    <row r="329" spans="1:10" ht="15">
      <c r="A329" s="8"/>
      <c r="B329" s="249"/>
      <c r="C329" s="249"/>
      <c r="D329" s="249"/>
      <c r="E329" s="249"/>
      <c r="F329" s="250"/>
      <c r="G329" s="29" t="s">
        <v>6</v>
      </c>
      <c r="H329" s="43" t="s">
        <v>0</v>
      </c>
      <c r="I329" s="28">
        <v>500</v>
      </c>
      <c r="J329" s="22">
        <v>1864381.74</v>
      </c>
    </row>
    <row r="330" spans="1:10" ht="33" customHeight="1">
      <c r="A330" s="8"/>
      <c r="B330" s="200"/>
      <c r="C330" s="200"/>
      <c r="D330" s="200"/>
      <c r="E330" s="200"/>
      <c r="F330" s="201"/>
      <c r="G330" s="107" t="s">
        <v>408</v>
      </c>
      <c r="H330" s="108" t="s">
        <v>409</v>
      </c>
      <c r="I330" s="106"/>
      <c r="J330" s="22">
        <f>SUM(J331:J332)</f>
        <v>9223000</v>
      </c>
    </row>
    <row r="331" spans="1:10" ht="30">
      <c r="A331" s="8"/>
      <c r="B331" s="200"/>
      <c r="C331" s="200"/>
      <c r="D331" s="200"/>
      <c r="E331" s="200"/>
      <c r="F331" s="201"/>
      <c r="G331" s="107" t="s">
        <v>2</v>
      </c>
      <c r="H331" s="108" t="s">
        <v>0</v>
      </c>
      <c r="I331" s="106">
        <v>200</v>
      </c>
      <c r="J331" s="22">
        <v>8425181.6099999994</v>
      </c>
    </row>
    <row r="332" spans="1:10" ht="15">
      <c r="A332" s="8"/>
      <c r="B332" s="249"/>
      <c r="C332" s="249"/>
      <c r="D332" s="249"/>
      <c r="E332" s="249"/>
      <c r="F332" s="250"/>
      <c r="G332" s="29" t="s">
        <v>6</v>
      </c>
      <c r="H332" s="43" t="s">
        <v>0</v>
      </c>
      <c r="I332" s="28">
        <v>500</v>
      </c>
      <c r="J332" s="22">
        <v>797818.39</v>
      </c>
    </row>
    <row r="333" spans="1:10" ht="32.25" customHeight="1">
      <c r="A333" s="8"/>
      <c r="B333" s="249"/>
      <c r="C333" s="249"/>
      <c r="D333" s="249"/>
      <c r="E333" s="249"/>
      <c r="F333" s="250"/>
      <c r="G333" s="107" t="s">
        <v>497</v>
      </c>
      <c r="H333" s="108" t="s">
        <v>498</v>
      </c>
      <c r="I333" s="106"/>
      <c r="J333" s="22">
        <f>SUM(J334)</f>
        <v>20000000</v>
      </c>
    </row>
    <row r="334" spans="1:10" ht="30">
      <c r="A334" s="8"/>
      <c r="B334" s="249"/>
      <c r="C334" s="249"/>
      <c r="D334" s="249"/>
      <c r="E334" s="249"/>
      <c r="F334" s="250"/>
      <c r="G334" s="107" t="s">
        <v>2</v>
      </c>
      <c r="H334" s="108" t="s">
        <v>0</v>
      </c>
      <c r="I334" s="106">
        <v>200</v>
      </c>
      <c r="J334" s="22">
        <v>20000000</v>
      </c>
    </row>
    <row r="335" spans="1:10" ht="46.5" customHeight="1">
      <c r="A335" s="8"/>
      <c r="B335" s="169"/>
      <c r="C335" s="169"/>
      <c r="D335" s="169"/>
      <c r="E335" s="169"/>
      <c r="F335" s="170"/>
      <c r="G335" s="107" t="s">
        <v>369</v>
      </c>
      <c r="H335" s="108" t="s">
        <v>394</v>
      </c>
      <c r="I335" s="106"/>
      <c r="J335" s="22">
        <f>SUM(J336:J336)</f>
        <v>4847278</v>
      </c>
    </row>
    <row r="336" spans="1:10" ht="30">
      <c r="A336" s="8"/>
      <c r="B336" s="169"/>
      <c r="C336" s="169"/>
      <c r="D336" s="169"/>
      <c r="E336" s="169"/>
      <c r="F336" s="170"/>
      <c r="G336" s="107" t="s">
        <v>2</v>
      </c>
      <c r="H336" s="108" t="s">
        <v>0</v>
      </c>
      <c r="I336" s="106">
        <v>200</v>
      </c>
      <c r="J336" s="22">
        <v>4847278</v>
      </c>
    </row>
    <row r="337" spans="1:10" ht="77.25" customHeight="1">
      <c r="A337" s="8"/>
      <c r="B337" s="212"/>
      <c r="C337" s="212"/>
      <c r="D337" s="212"/>
      <c r="E337" s="212"/>
      <c r="F337" s="213"/>
      <c r="G337" s="214" t="s">
        <v>445</v>
      </c>
      <c r="H337" s="215" t="s">
        <v>446</v>
      </c>
      <c r="I337" s="104"/>
      <c r="J337" s="22">
        <f>SUM(J338+J340)</f>
        <v>60506745.730000004</v>
      </c>
    </row>
    <row r="338" spans="1:10" ht="34.5" customHeight="1">
      <c r="A338" s="8"/>
      <c r="B338" s="212"/>
      <c r="C338" s="212"/>
      <c r="D338" s="212"/>
      <c r="E338" s="212"/>
      <c r="F338" s="213"/>
      <c r="G338" s="107" t="s">
        <v>447</v>
      </c>
      <c r="H338" s="108" t="s">
        <v>448</v>
      </c>
      <c r="I338" s="106"/>
      <c r="J338" s="22">
        <f>SUM(J339:J339)</f>
        <v>2723845.42</v>
      </c>
    </row>
    <row r="339" spans="1:10" ht="30">
      <c r="A339" s="8"/>
      <c r="B339" s="212"/>
      <c r="C339" s="212"/>
      <c r="D339" s="212"/>
      <c r="E339" s="212"/>
      <c r="F339" s="213"/>
      <c r="G339" s="107" t="s">
        <v>2</v>
      </c>
      <c r="H339" s="108" t="s">
        <v>0</v>
      </c>
      <c r="I339" s="106">
        <v>200</v>
      </c>
      <c r="J339" s="22">
        <v>2723845.42</v>
      </c>
    </row>
    <row r="340" spans="1:10" ht="35.25" customHeight="1">
      <c r="A340" s="8"/>
      <c r="B340" s="212"/>
      <c r="C340" s="212"/>
      <c r="D340" s="212"/>
      <c r="E340" s="212"/>
      <c r="F340" s="213"/>
      <c r="G340" s="107" t="s">
        <v>449</v>
      </c>
      <c r="H340" s="108" t="s">
        <v>450</v>
      </c>
      <c r="I340" s="106"/>
      <c r="J340" s="22">
        <f>SUM(J341:J341)</f>
        <v>57782900.310000002</v>
      </c>
    </row>
    <row r="341" spans="1:10" ht="30">
      <c r="A341" s="8"/>
      <c r="B341" s="212"/>
      <c r="C341" s="212"/>
      <c r="D341" s="212"/>
      <c r="E341" s="212"/>
      <c r="F341" s="213"/>
      <c r="G341" s="107" t="s">
        <v>2</v>
      </c>
      <c r="H341" s="108" t="s">
        <v>0</v>
      </c>
      <c r="I341" s="106">
        <v>200</v>
      </c>
      <c r="J341" s="22">
        <v>57782900.310000002</v>
      </c>
    </row>
    <row r="342" spans="1:10" ht="60">
      <c r="A342" s="8"/>
      <c r="B342" s="31"/>
      <c r="C342" s="31"/>
      <c r="D342" s="31"/>
      <c r="E342" s="31"/>
      <c r="F342" s="32"/>
      <c r="G342" s="102" t="s">
        <v>145</v>
      </c>
      <c r="H342" s="103" t="s">
        <v>113</v>
      </c>
      <c r="I342" s="104" t="s">
        <v>0</v>
      </c>
      <c r="J342" s="96">
        <f>SUM(J343)</f>
        <v>13501705</v>
      </c>
    </row>
    <row r="343" spans="1:10" ht="28.5" customHeight="1">
      <c r="A343" s="8"/>
      <c r="B343" s="31"/>
      <c r="C343" s="31"/>
      <c r="D343" s="31"/>
      <c r="E343" s="31"/>
      <c r="F343" s="32"/>
      <c r="G343" s="102" t="s">
        <v>299</v>
      </c>
      <c r="H343" s="103" t="s">
        <v>314</v>
      </c>
      <c r="I343" s="104"/>
      <c r="J343" s="96">
        <f>SUM(J349+J344+J346)</f>
        <v>13501705</v>
      </c>
    </row>
    <row r="344" spans="1:10" ht="63" customHeight="1">
      <c r="A344" s="8"/>
      <c r="B344" s="275" t="s">
        <v>15</v>
      </c>
      <c r="C344" s="275"/>
      <c r="D344" s="275"/>
      <c r="E344" s="275"/>
      <c r="F344" s="276"/>
      <c r="G344" s="115" t="s">
        <v>343</v>
      </c>
      <c r="H344" s="125" t="s">
        <v>315</v>
      </c>
      <c r="I344" s="106"/>
      <c r="J344" s="97">
        <f>SUM(J345)</f>
        <v>11333450</v>
      </c>
    </row>
    <row r="345" spans="1:10" ht="30">
      <c r="A345" s="8"/>
      <c r="B345" s="275">
        <v>200</v>
      </c>
      <c r="C345" s="275"/>
      <c r="D345" s="275"/>
      <c r="E345" s="275"/>
      <c r="F345" s="276"/>
      <c r="G345" s="107" t="s">
        <v>2</v>
      </c>
      <c r="H345" s="108" t="s">
        <v>0</v>
      </c>
      <c r="I345" s="106">
        <v>200</v>
      </c>
      <c r="J345" s="97">
        <v>11333450</v>
      </c>
    </row>
    <row r="346" spans="1:10" ht="45">
      <c r="A346" s="8"/>
      <c r="B346" s="212"/>
      <c r="C346" s="212"/>
      <c r="D346" s="212"/>
      <c r="E346" s="212"/>
      <c r="F346" s="213"/>
      <c r="G346" s="107" t="s">
        <v>443</v>
      </c>
      <c r="H346" s="108" t="s">
        <v>444</v>
      </c>
      <c r="I346" s="106"/>
      <c r="J346" s="22">
        <f>SUM(J347:J348)</f>
        <v>22150</v>
      </c>
    </row>
    <row r="347" spans="1:10" ht="30">
      <c r="A347" s="8"/>
      <c r="B347" s="212"/>
      <c r="C347" s="212"/>
      <c r="D347" s="212"/>
      <c r="E347" s="212"/>
      <c r="F347" s="213"/>
      <c r="G347" s="107" t="s">
        <v>2</v>
      </c>
      <c r="H347" s="108" t="s">
        <v>0</v>
      </c>
      <c r="I347" s="106">
        <v>200</v>
      </c>
      <c r="J347" s="97">
        <v>15600</v>
      </c>
    </row>
    <row r="348" spans="1:10" ht="15">
      <c r="A348" s="8"/>
      <c r="B348" s="271"/>
      <c r="C348" s="271"/>
      <c r="D348" s="271"/>
      <c r="E348" s="271"/>
      <c r="F348" s="272"/>
      <c r="G348" s="41" t="s">
        <v>1</v>
      </c>
      <c r="H348" s="43" t="s">
        <v>0</v>
      </c>
      <c r="I348" s="28">
        <v>800</v>
      </c>
      <c r="J348" s="97">
        <v>6550</v>
      </c>
    </row>
    <row r="349" spans="1:10" ht="62.25" customHeight="1">
      <c r="A349" s="8"/>
      <c r="B349" s="31"/>
      <c r="C349" s="31"/>
      <c r="D349" s="31"/>
      <c r="E349" s="31"/>
      <c r="F349" s="32"/>
      <c r="G349" s="115" t="s">
        <v>354</v>
      </c>
      <c r="H349" s="125" t="s">
        <v>300</v>
      </c>
      <c r="I349" s="106" t="s">
        <v>0</v>
      </c>
      <c r="J349" s="97">
        <f>SUM(J350)</f>
        <v>2146105</v>
      </c>
    </row>
    <row r="350" spans="1:10" ht="15">
      <c r="A350" s="8"/>
      <c r="B350" s="31"/>
      <c r="C350" s="31"/>
      <c r="D350" s="31"/>
      <c r="E350" s="31"/>
      <c r="F350" s="32"/>
      <c r="G350" s="136" t="s">
        <v>5</v>
      </c>
      <c r="H350" s="163"/>
      <c r="I350" s="137">
        <v>300</v>
      </c>
      <c r="J350" s="22">
        <v>2146105</v>
      </c>
    </row>
    <row r="351" spans="1:10" ht="42.75">
      <c r="A351" s="8"/>
      <c r="B351" s="279" t="s">
        <v>14</v>
      </c>
      <c r="C351" s="279"/>
      <c r="D351" s="279"/>
      <c r="E351" s="279"/>
      <c r="F351" s="280"/>
      <c r="G351" s="9" t="s">
        <v>64</v>
      </c>
      <c r="H351" s="126" t="s">
        <v>114</v>
      </c>
      <c r="I351" s="11" t="s">
        <v>0</v>
      </c>
      <c r="J351" s="12">
        <f>SUM(J352)</f>
        <v>810618.5</v>
      </c>
    </row>
    <row r="352" spans="1:10" ht="45">
      <c r="A352" s="8"/>
      <c r="B352" s="281">
        <v>500</v>
      </c>
      <c r="C352" s="281"/>
      <c r="D352" s="281"/>
      <c r="E352" s="281"/>
      <c r="F352" s="282"/>
      <c r="G352" s="52" t="s">
        <v>326</v>
      </c>
      <c r="H352" s="19" t="s">
        <v>115</v>
      </c>
      <c r="I352" s="56" t="s">
        <v>0</v>
      </c>
      <c r="J352" s="45">
        <f>SUM(J356+J353+J359)</f>
        <v>810618.5</v>
      </c>
    </row>
    <row r="353" spans="1:10" ht="53.25" customHeight="1">
      <c r="A353" s="8"/>
      <c r="B353" s="179"/>
      <c r="C353" s="179"/>
      <c r="D353" s="179"/>
      <c r="E353" s="179"/>
      <c r="F353" s="180"/>
      <c r="G353" s="127" t="s">
        <v>388</v>
      </c>
      <c r="H353" s="187" t="s">
        <v>389</v>
      </c>
      <c r="I353" s="129"/>
      <c r="J353" s="97">
        <f>SUM(J354)</f>
        <v>10000</v>
      </c>
    </row>
    <row r="354" spans="1:10" ht="20.25" customHeight="1">
      <c r="A354" s="8"/>
      <c r="B354" s="179"/>
      <c r="C354" s="179"/>
      <c r="D354" s="179"/>
      <c r="E354" s="179"/>
      <c r="F354" s="180"/>
      <c r="G354" s="29" t="s">
        <v>390</v>
      </c>
      <c r="H354" s="188" t="s">
        <v>391</v>
      </c>
      <c r="I354" s="78"/>
      <c r="J354" s="97">
        <f>SUM(J355)</f>
        <v>10000</v>
      </c>
    </row>
    <row r="355" spans="1:10" ht="30">
      <c r="A355" s="8"/>
      <c r="B355" s="179"/>
      <c r="C355" s="179"/>
      <c r="D355" s="179"/>
      <c r="E355" s="179"/>
      <c r="F355" s="180"/>
      <c r="G355" s="107" t="s">
        <v>2</v>
      </c>
      <c r="H355" s="108" t="s">
        <v>0</v>
      </c>
      <c r="I355" s="106">
        <v>200</v>
      </c>
      <c r="J355" s="22">
        <v>10000</v>
      </c>
    </row>
    <row r="356" spans="1:10" ht="49.5" customHeight="1">
      <c r="A356" s="8"/>
      <c r="B356" s="31"/>
      <c r="C356" s="31"/>
      <c r="D356" s="31"/>
      <c r="E356" s="31"/>
      <c r="F356" s="32"/>
      <c r="G356" s="127" t="s">
        <v>296</v>
      </c>
      <c r="H356" s="128" t="s">
        <v>297</v>
      </c>
      <c r="I356" s="129"/>
      <c r="J356" s="22">
        <f t="shared" ref="J356" si="8">SUM(J357)</f>
        <v>208291</v>
      </c>
    </row>
    <row r="357" spans="1:10" ht="35.25" customHeight="1">
      <c r="A357" s="8"/>
      <c r="B357" s="31"/>
      <c r="C357" s="31"/>
      <c r="D357" s="31"/>
      <c r="E357" s="31"/>
      <c r="F357" s="32"/>
      <c r="G357" s="29" t="s">
        <v>356</v>
      </c>
      <c r="H357" s="51" t="s">
        <v>310</v>
      </c>
      <c r="I357" s="28"/>
      <c r="J357" s="22">
        <f>SUM(J358)</f>
        <v>208291</v>
      </c>
    </row>
    <row r="358" spans="1:10" ht="30">
      <c r="A358" s="8"/>
      <c r="B358" s="31"/>
      <c r="C358" s="31"/>
      <c r="D358" s="31"/>
      <c r="E358" s="31"/>
      <c r="F358" s="32"/>
      <c r="G358" s="29" t="s">
        <v>2</v>
      </c>
      <c r="H358" s="51"/>
      <c r="I358" s="28">
        <v>200</v>
      </c>
      <c r="J358" s="22">
        <v>208291</v>
      </c>
    </row>
    <row r="359" spans="1:10" ht="33.75" customHeight="1">
      <c r="A359" s="8"/>
      <c r="B359" s="202"/>
      <c r="C359" s="202"/>
      <c r="D359" s="202"/>
      <c r="E359" s="202"/>
      <c r="F359" s="203"/>
      <c r="G359" s="29" t="s">
        <v>412</v>
      </c>
      <c r="H359" s="51" t="s">
        <v>413</v>
      </c>
      <c r="I359" s="28"/>
      <c r="J359" s="22">
        <f>SUM(J360)</f>
        <v>592327.5</v>
      </c>
    </row>
    <row r="360" spans="1:10" ht="31.5" customHeight="1">
      <c r="A360" s="8"/>
      <c r="B360" s="202"/>
      <c r="C360" s="202"/>
      <c r="D360" s="202"/>
      <c r="E360" s="202"/>
      <c r="F360" s="203"/>
      <c r="G360" s="29" t="s">
        <v>414</v>
      </c>
      <c r="H360" s="51" t="s">
        <v>415</v>
      </c>
      <c r="I360" s="28"/>
      <c r="J360" s="22">
        <f>SUM(J361)</f>
        <v>592327.5</v>
      </c>
    </row>
    <row r="361" spans="1:10" ht="30">
      <c r="A361" s="8"/>
      <c r="B361" s="202"/>
      <c r="C361" s="202"/>
      <c r="D361" s="202"/>
      <c r="E361" s="202"/>
      <c r="F361" s="203"/>
      <c r="G361" s="29" t="s">
        <v>2</v>
      </c>
      <c r="H361" s="51"/>
      <c r="I361" s="28">
        <v>200</v>
      </c>
      <c r="J361" s="22">
        <v>592327.5</v>
      </c>
    </row>
    <row r="362" spans="1:10" ht="30" customHeight="1">
      <c r="A362" s="8"/>
      <c r="B362" s="31"/>
      <c r="C362" s="31"/>
      <c r="D362" s="31"/>
      <c r="E362" s="31"/>
      <c r="F362" s="32"/>
      <c r="G362" s="9" t="s">
        <v>159</v>
      </c>
      <c r="H362" s="130" t="s">
        <v>116</v>
      </c>
      <c r="I362" s="11" t="s">
        <v>0</v>
      </c>
      <c r="J362" s="12">
        <f t="shared" ref="J362:J365" si="9">SUM(J363)</f>
        <v>100000</v>
      </c>
    </row>
    <row r="363" spans="1:10" ht="33.75" customHeight="1">
      <c r="A363" s="8"/>
      <c r="B363" s="31"/>
      <c r="C363" s="31"/>
      <c r="D363" s="31"/>
      <c r="E363" s="31"/>
      <c r="F363" s="32"/>
      <c r="G363" s="54" t="s">
        <v>301</v>
      </c>
      <c r="H363" s="92" t="s">
        <v>117</v>
      </c>
      <c r="I363" s="131"/>
      <c r="J363" s="16">
        <f>SUM(J364)</f>
        <v>100000</v>
      </c>
    </row>
    <row r="364" spans="1:10" ht="33" customHeight="1">
      <c r="A364" s="8"/>
      <c r="B364" s="285" t="s">
        <v>13</v>
      </c>
      <c r="C364" s="285"/>
      <c r="D364" s="285"/>
      <c r="E364" s="285"/>
      <c r="F364" s="286"/>
      <c r="G364" s="54" t="s">
        <v>317</v>
      </c>
      <c r="H364" s="92" t="s">
        <v>118</v>
      </c>
      <c r="I364" s="131"/>
      <c r="J364" s="45">
        <f t="shared" si="9"/>
        <v>100000</v>
      </c>
    </row>
    <row r="365" spans="1:10" ht="30">
      <c r="A365" s="8"/>
      <c r="B365" s="73"/>
      <c r="C365" s="73"/>
      <c r="D365" s="73"/>
      <c r="E365" s="73"/>
      <c r="F365" s="74"/>
      <c r="G365" s="121" t="s">
        <v>120</v>
      </c>
      <c r="H365" s="132" t="s">
        <v>119</v>
      </c>
      <c r="I365" s="15" t="s">
        <v>0</v>
      </c>
      <c r="J365" s="22">
        <f t="shared" si="9"/>
        <v>100000</v>
      </c>
    </row>
    <row r="366" spans="1:10" ht="30">
      <c r="A366" s="8"/>
      <c r="B366" s="73"/>
      <c r="C366" s="73"/>
      <c r="D366" s="73"/>
      <c r="E366" s="73"/>
      <c r="F366" s="74"/>
      <c r="G366" s="29" t="s">
        <v>2</v>
      </c>
      <c r="H366" s="132"/>
      <c r="I366" s="28">
        <v>200</v>
      </c>
      <c r="J366" s="22">
        <v>100000</v>
      </c>
    </row>
    <row r="367" spans="1:10" ht="57.75" customHeight="1">
      <c r="A367" s="8"/>
      <c r="B367" s="73"/>
      <c r="C367" s="73"/>
      <c r="D367" s="73"/>
      <c r="E367" s="73"/>
      <c r="F367" s="74"/>
      <c r="G367" s="9" t="s">
        <v>239</v>
      </c>
      <c r="H367" s="133" t="s">
        <v>240</v>
      </c>
      <c r="I367" s="11"/>
      <c r="J367" s="12">
        <f>SUM(J368:J368)</f>
        <v>4695406.18</v>
      </c>
    </row>
    <row r="368" spans="1:10" ht="49.5" customHeight="1">
      <c r="A368" s="8"/>
      <c r="B368" s="73"/>
      <c r="C368" s="73"/>
      <c r="D368" s="73"/>
      <c r="E368" s="73"/>
      <c r="F368" s="74"/>
      <c r="G368" s="52" t="s">
        <v>243</v>
      </c>
      <c r="H368" s="19" t="s">
        <v>241</v>
      </c>
      <c r="I368" s="28"/>
      <c r="J368" s="22">
        <f>SUM(J369+J374)</f>
        <v>4695406.18</v>
      </c>
    </row>
    <row r="369" spans="1:10" ht="35.25" customHeight="1">
      <c r="A369" s="8"/>
      <c r="B369" s="73"/>
      <c r="C369" s="73"/>
      <c r="D369" s="73"/>
      <c r="E369" s="73"/>
      <c r="F369" s="74"/>
      <c r="G369" s="44" t="s">
        <v>244</v>
      </c>
      <c r="H369" s="19" t="s">
        <v>242</v>
      </c>
      <c r="I369" s="28"/>
      <c r="J369" s="16">
        <f>SUM(J370+J372)</f>
        <v>2562343.1800000002</v>
      </c>
    </row>
    <row r="370" spans="1:10" ht="51.75" customHeight="1">
      <c r="A370" s="8"/>
      <c r="B370" s="73"/>
      <c r="C370" s="73"/>
      <c r="D370" s="73"/>
      <c r="E370" s="73"/>
      <c r="F370" s="74"/>
      <c r="G370" s="166" t="s">
        <v>323</v>
      </c>
      <c r="H370" s="21" t="s">
        <v>245</v>
      </c>
      <c r="I370" s="28" t="s">
        <v>0</v>
      </c>
      <c r="J370" s="22">
        <f>SUM(J371:J371)</f>
        <v>2399343.1800000002</v>
      </c>
    </row>
    <row r="371" spans="1:10" ht="30">
      <c r="A371" s="8"/>
      <c r="B371" s="73"/>
      <c r="C371" s="73"/>
      <c r="D371" s="73"/>
      <c r="E371" s="73"/>
      <c r="F371" s="74"/>
      <c r="G371" s="23" t="s">
        <v>2</v>
      </c>
      <c r="H371" s="34" t="s">
        <v>0</v>
      </c>
      <c r="I371" s="28">
        <v>200</v>
      </c>
      <c r="J371" s="22">
        <v>2399343.1800000002</v>
      </c>
    </row>
    <row r="372" spans="1:10" ht="33.75" customHeight="1">
      <c r="A372" s="8"/>
      <c r="B372" s="73"/>
      <c r="C372" s="73"/>
      <c r="D372" s="73"/>
      <c r="E372" s="73"/>
      <c r="F372" s="74"/>
      <c r="G372" s="23" t="s">
        <v>329</v>
      </c>
      <c r="H372" s="34" t="s">
        <v>330</v>
      </c>
      <c r="I372" s="28"/>
      <c r="J372" s="22">
        <f>SUM(J373:J373)</f>
        <v>163000</v>
      </c>
    </row>
    <row r="373" spans="1:10" ht="30">
      <c r="A373" s="8"/>
      <c r="B373" s="73"/>
      <c r="C373" s="73"/>
      <c r="D373" s="73"/>
      <c r="E373" s="73"/>
      <c r="F373" s="74"/>
      <c r="G373" s="23" t="s">
        <v>2</v>
      </c>
      <c r="H373" s="34" t="s">
        <v>0</v>
      </c>
      <c r="I373" s="28">
        <v>200</v>
      </c>
      <c r="J373" s="22">
        <v>163000</v>
      </c>
    </row>
    <row r="374" spans="1:10" ht="36" customHeight="1">
      <c r="A374" s="8"/>
      <c r="B374" s="73"/>
      <c r="C374" s="73"/>
      <c r="D374" s="73"/>
      <c r="E374" s="73"/>
      <c r="F374" s="74"/>
      <c r="G374" s="52" t="s">
        <v>247</v>
      </c>
      <c r="H374" s="70" t="s">
        <v>246</v>
      </c>
      <c r="I374" s="56"/>
      <c r="J374" s="45">
        <f>SUM(J375+J378+J379+J383+J381)</f>
        <v>2133063</v>
      </c>
    </row>
    <row r="375" spans="1:10" ht="50.25" customHeight="1">
      <c r="A375" s="8"/>
      <c r="B375" s="73"/>
      <c r="C375" s="73"/>
      <c r="D375" s="73"/>
      <c r="E375" s="73"/>
      <c r="F375" s="74"/>
      <c r="G375" s="29" t="s">
        <v>324</v>
      </c>
      <c r="H375" s="33" t="s">
        <v>277</v>
      </c>
      <c r="I375" s="28"/>
      <c r="J375" s="45">
        <f>SUM(J376)</f>
        <v>300000</v>
      </c>
    </row>
    <row r="376" spans="1:10" ht="30">
      <c r="A376" s="8"/>
      <c r="B376" s="73"/>
      <c r="C376" s="73"/>
      <c r="D376" s="73"/>
      <c r="E376" s="73"/>
      <c r="F376" s="74"/>
      <c r="G376" s="29" t="s">
        <v>2</v>
      </c>
      <c r="H376" s="33"/>
      <c r="I376" s="28">
        <v>200</v>
      </c>
      <c r="J376" s="22">
        <v>300000</v>
      </c>
    </row>
    <row r="377" spans="1:10" ht="30">
      <c r="A377" s="8"/>
      <c r="B377" s="73"/>
      <c r="C377" s="73"/>
      <c r="D377" s="73"/>
      <c r="E377" s="73"/>
      <c r="F377" s="74"/>
      <c r="G377" s="29" t="s">
        <v>319</v>
      </c>
      <c r="H377" s="33" t="s">
        <v>320</v>
      </c>
      <c r="I377" s="28"/>
      <c r="J377" s="22">
        <f>SUM(J378)</f>
        <v>112993</v>
      </c>
    </row>
    <row r="378" spans="1:10" ht="30">
      <c r="A378" s="8"/>
      <c r="B378" s="73"/>
      <c r="C378" s="73"/>
      <c r="D378" s="73"/>
      <c r="E378" s="73"/>
      <c r="F378" s="74"/>
      <c r="G378" s="29" t="s">
        <v>2</v>
      </c>
      <c r="H378" s="33"/>
      <c r="I378" s="28">
        <v>200</v>
      </c>
      <c r="J378" s="22">
        <v>112993</v>
      </c>
    </row>
    <row r="379" spans="1:10" ht="30">
      <c r="A379" s="8"/>
      <c r="B379" s="175"/>
      <c r="C379" s="175"/>
      <c r="D379" s="175"/>
      <c r="E379" s="175"/>
      <c r="F379" s="176"/>
      <c r="G379" s="29" t="s">
        <v>377</v>
      </c>
      <c r="H379" s="33" t="s">
        <v>376</v>
      </c>
      <c r="I379" s="28"/>
      <c r="J379" s="22">
        <f>SUM(J380)</f>
        <v>50000</v>
      </c>
    </row>
    <row r="380" spans="1:10" ht="30">
      <c r="A380" s="8"/>
      <c r="B380" s="175"/>
      <c r="C380" s="175"/>
      <c r="D380" s="175"/>
      <c r="E380" s="175"/>
      <c r="F380" s="176"/>
      <c r="G380" s="29" t="s">
        <v>2</v>
      </c>
      <c r="H380" s="33"/>
      <c r="I380" s="28">
        <v>200</v>
      </c>
      <c r="J380" s="22">
        <v>50000</v>
      </c>
    </row>
    <row r="381" spans="1:10" ht="48" customHeight="1">
      <c r="A381" s="8"/>
      <c r="B381" s="237"/>
      <c r="C381" s="237"/>
      <c r="D381" s="237"/>
      <c r="E381" s="237"/>
      <c r="F381" s="238"/>
      <c r="G381" s="29" t="s">
        <v>488</v>
      </c>
      <c r="H381" s="33" t="s">
        <v>489</v>
      </c>
      <c r="I381" s="28"/>
      <c r="J381" s="22">
        <f>SUM(J382)</f>
        <v>167007</v>
      </c>
    </row>
    <row r="382" spans="1:10" ht="30">
      <c r="A382" s="8"/>
      <c r="B382" s="237"/>
      <c r="C382" s="237"/>
      <c r="D382" s="237"/>
      <c r="E382" s="237"/>
      <c r="F382" s="238"/>
      <c r="G382" s="29" t="s">
        <v>2</v>
      </c>
      <c r="H382" s="33"/>
      <c r="I382" s="28">
        <v>200</v>
      </c>
      <c r="J382" s="22">
        <v>167007</v>
      </c>
    </row>
    <row r="383" spans="1:10" ht="48" customHeight="1">
      <c r="A383" s="8"/>
      <c r="B383" s="228"/>
      <c r="C383" s="228"/>
      <c r="D383" s="228"/>
      <c r="E383" s="228"/>
      <c r="F383" s="229"/>
      <c r="G383" s="29" t="s">
        <v>477</v>
      </c>
      <c r="H383" s="33" t="s">
        <v>478</v>
      </c>
      <c r="I383" s="28"/>
      <c r="J383" s="22">
        <f>SUM(J384)</f>
        <v>1503063</v>
      </c>
    </row>
    <row r="384" spans="1:10" ht="30">
      <c r="A384" s="8"/>
      <c r="B384" s="228"/>
      <c r="C384" s="228"/>
      <c r="D384" s="228"/>
      <c r="E384" s="228"/>
      <c r="F384" s="229"/>
      <c r="G384" s="29" t="s">
        <v>2</v>
      </c>
      <c r="H384" s="33"/>
      <c r="I384" s="28">
        <v>200</v>
      </c>
      <c r="J384" s="22">
        <v>1503063</v>
      </c>
    </row>
    <row r="385" spans="1:10" ht="57">
      <c r="A385" s="8"/>
      <c r="B385" s="277" t="s">
        <v>12</v>
      </c>
      <c r="C385" s="277"/>
      <c r="D385" s="277"/>
      <c r="E385" s="277"/>
      <c r="F385" s="278"/>
      <c r="G385" s="9" t="s">
        <v>65</v>
      </c>
      <c r="H385" s="126" t="s">
        <v>121</v>
      </c>
      <c r="I385" s="11" t="s">
        <v>0</v>
      </c>
      <c r="J385" s="12">
        <f>SUM(J386+J390)</f>
        <v>2541000</v>
      </c>
    </row>
    <row r="386" spans="1:10" ht="48.75" customHeight="1">
      <c r="A386" s="8"/>
      <c r="B386" s="17"/>
      <c r="C386" s="17"/>
      <c r="D386" s="17"/>
      <c r="E386" s="17"/>
      <c r="F386" s="18"/>
      <c r="G386" s="44" t="s">
        <v>280</v>
      </c>
      <c r="H386" s="55" t="s">
        <v>122</v>
      </c>
      <c r="I386" s="56" t="s">
        <v>0</v>
      </c>
      <c r="J386" s="45">
        <f>SUM(J387)</f>
        <v>197000</v>
      </c>
    </row>
    <row r="387" spans="1:10" ht="33" customHeight="1">
      <c r="A387" s="8"/>
      <c r="B387" s="285" t="s">
        <v>11</v>
      </c>
      <c r="C387" s="285"/>
      <c r="D387" s="285"/>
      <c r="E387" s="285"/>
      <c r="F387" s="286"/>
      <c r="G387" s="44" t="s">
        <v>281</v>
      </c>
      <c r="H387" s="19" t="s">
        <v>282</v>
      </c>
      <c r="I387" s="15"/>
      <c r="J387" s="22">
        <f>SUM(J388)</f>
        <v>197000</v>
      </c>
    </row>
    <row r="388" spans="1:10" ht="48" customHeight="1">
      <c r="A388" s="8"/>
      <c r="B388" s="277" t="s">
        <v>10</v>
      </c>
      <c r="C388" s="277"/>
      <c r="D388" s="277"/>
      <c r="E388" s="277"/>
      <c r="F388" s="278"/>
      <c r="G388" s="20" t="s">
        <v>283</v>
      </c>
      <c r="H388" s="21" t="s">
        <v>284</v>
      </c>
      <c r="I388" s="28"/>
      <c r="J388" s="22">
        <f>SUM(J389)</f>
        <v>197000</v>
      </c>
    </row>
    <row r="389" spans="1:10" ht="15">
      <c r="A389" s="8"/>
      <c r="B389" s="17"/>
      <c r="C389" s="17"/>
      <c r="D389" s="17"/>
      <c r="E389" s="17"/>
      <c r="F389" s="18"/>
      <c r="G389" s="29" t="s">
        <v>6</v>
      </c>
      <c r="H389" s="21"/>
      <c r="I389" s="28">
        <v>500</v>
      </c>
      <c r="J389" s="22">
        <v>197000</v>
      </c>
    </row>
    <row r="390" spans="1:10" ht="49.5" customHeight="1">
      <c r="A390" s="8"/>
      <c r="B390" s="17"/>
      <c r="C390" s="17"/>
      <c r="D390" s="17"/>
      <c r="E390" s="17"/>
      <c r="F390" s="18"/>
      <c r="G390" s="44" t="s">
        <v>437</v>
      </c>
      <c r="H390" s="19" t="s">
        <v>123</v>
      </c>
      <c r="I390" s="56"/>
      <c r="J390" s="45">
        <f>SUM(J391+J394)</f>
        <v>2344000</v>
      </c>
    </row>
    <row r="391" spans="1:10" ht="35.25" customHeight="1">
      <c r="A391" s="8"/>
      <c r="B391" s="17"/>
      <c r="C391" s="17"/>
      <c r="D391" s="17"/>
      <c r="E391" s="17"/>
      <c r="F391" s="18"/>
      <c r="G391" s="29" t="s">
        <v>285</v>
      </c>
      <c r="H391" s="33" t="s">
        <v>286</v>
      </c>
      <c r="I391" s="28"/>
      <c r="J391" s="45">
        <f>SUM(J392)</f>
        <v>2044000</v>
      </c>
    </row>
    <row r="392" spans="1:10" ht="52.5" customHeight="1">
      <c r="A392" s="8"/>
      <c r="B392" s="17"/>
      <c r="C392" s="17"/>
      <c r="D392" s="17"/>
      <c r="E392" s="17"/>
      <c r="F392" s="18"/>
      <c r="G392" s="29" t="s">
        <v>287</v>
      </c>
      <c r="H392" s="21" t="s">
        <v>288</v>
      </c>
      <c r="I392" s="28"/>
      <c r="J392" s="22">
        <f>SUM(J393)</f>
        <v>2044000</v>
      </c>
    </row>
    <row r="393" spans="1:10" ht="34.5" customHeight="1">
      <c r="A393" s="8"/>
      <c r="B393" s="17"/>
      <c r="C393" s="17"/>
      <c r="D393" s="17"/>
      <c r="E393" s="17"/>
      <c r="F393" s="18"/>
      <c r="G393" s="23" t="s">
        <v>2</v>
      </c>
      <c r="H393" s="34" t="s">
        <v>0</v>
      </c>
      <c r="I393" s="28">
        <v>200</v>
      </c>
      <c r="J393" s="22">
        <v>2044000</v>
      </c>
    </row>
    <row r="394" spans="1:10" ht="31.5" customHeight="1">
      <c r="A394" s="8"/>
      <c r="B394" s="183"/>
      <c r="C394" s="183"/>
      <c r="D394" s="183"/>
      <c r="E394" s="183"/>
      <c r="F394" s="184"/>
      <c r="G394" s="23" t="s">
        <v>392</v>
      </c>
      <c r="H394" s="34" t="s">
        <v>393</v>
      </c>
      <c r="I394" s="28"/>
      <c r="J394" s="22">
        <f>SUM(J395)</f>
        <v>300000</v>
      </c>
    </row>
    <row r="395" spans="1:10" ht="34.5" customHeight="1">
      <c r="A395" s="8"/>
      <c r="B395" s="183"/>
      <c r="C395" s="183"/>
      <c r="D395" s="183"/>
      <c r="E395" s="183"/>
      <c r="F395" s="184"/>
      <c r="G395" s="23" t="s">
        <v>2</v>
      </c>
      <c r="H395" s="34" t="s">
        <v>0</v>
      </c>
      <c r="I395" s="28">
        <v>200</v>
      </c>
      <c r="J395" s="22">
        <v>300000</v>
      </c>
    </row>
    <row r="396" spans="1:10" ht="15">
      <c r="A396" s="8"/>
      <c r="B396" s="31"/>
      <c r="C396" s="31"/>
      <c r="D396" s="31"/>
      <c r="E396" s="31"/>
      <c r="F396" s="32"/>
      <c r="G396" s="9" t="s">
        <v>8</v>
      </c>
      <c r="H396" s="134" t="s">
        <v>124</v>
      </c>
      <c r="I396" s="11" t="s">
        <v>0</v>
      </c>
      <c r="J396" s="12">
        <f>SUM(J397)</f>
        <v>73420601.770000011</v>
      </c>
    </row>
    <row r="397" spans="1:10" ht="15">
      <c r="A397" s="8"/>
      <c r="B397" s="31"/>
      <c r="C397" s="31"/>
      <c r="D397" s="31"/>
      <c r="E397" s="31"/>
      <c r="F397" s="32"/>
      <c r="G397" s="83" t="s">
        <v>8</v>
      </c>
      <c r="H397" s="135" t="s">
        <v>124</v>
      </c>
      <c r="I397" s="15" t="s">
        <v>0</v>
      </c>
      <c r="J397" s="45">
        <f>SUM(J402+J405+J407+J411+J431+J434+J398+J426+J424+J428+J417+J420+J413)</f>
        <v>73420601.770000011</v>
      </c>
    </row>
    <row r="398" spans="1:10" ht="15">
      <c r="A398" s="8"/>
      <c r="B398" s="285" t="s">
        <v>9</v>
      </c>
      <c r="C398" s="285"/>
      <c r="D398" s="285"/>
      <c r="E398" s="285"/>
      <c r="F398" s="286"/>
      <c r="G398" s="29" t="s">
        <v>71</v>
      </c>
      <c r="H398" s="85" t="s">
        <v>125</v>
      </c>
      <c r="I398" s="15"/>
      <c r="J398" s="22">
        <f>SUM(J399:J401)</f>
        <v>5552440</v>
      </c>
    </row>
    <row r="399" spans="1:10" ht="30">
      <c r="A399" s="8"/>
      <c r="B399" s="73"/>
      <c r="C399" s="73"/>
      <c r="D399" s="73"/>
      <c r="E399" s="73"/>
      <c r="F399" s="74"/>
      <c r="G399" s="29" t="s">
        <v>2</v>
      </c>
      <c r="H399" s="34" t="s">
        <v>0</v>
      </c>
      <c r="I399" s="28">
        <v>200</v>
      </c>
      <c r="J399" s="25">
        <v>140000</v>
      </c>
    </row>
    <row r="400" spans="1:10" ht="15">
      <c r="A400" s="8"/>
      <c r="B400" s="220"/>
      <c r="C400" s="220"/>
      <c r="D400" s="220"/>
      <c r="E400" s="220"/>
      <c r="F400" s="221"/>
      <c r="G400" s="29" t="s">
        <v>5</v>
      </c>
      <c r="H400" s="60" t="s">
        <v>0</v>
      </c>
      <c r="I400" s="28">
        <v>300</v>
      </c>
      <c r="J400" s="25">
        <v>5270000</v>
      </c>
    </row>
    <row r="401" spans="1:10" ht="15">
      <c r="A401" s="8"/>
      <c r="B401" s="17"/>
      <c r="C401" s="17"/>
      <c r="D401" s="17"/>
      <c r="E401" s="17"/>
      <c r="F401" s="18"/>
      <c r="G401" s="41" t="s">
        <v>1</v>
      </c>
      <c r="H401" s="43" t="s">
        <v>0</v>
      </c>
      <c r="I401" s="28">
        <v>800</v>
      </c>
      <c r="J401" s="25">
        <v>142440</v>
      </c>
    </row>
    <row r="402" spans="1:10" ht="15">
      <c r="A402" s="8"/>
      <c r="B402" s="17"/>
      <c r="C402" s="17"/>
      <c r="D402" s="17"/>
      <c r="E402" s="17"/>
      <c r="F402" s="18"/>
      <c r="G402" s="26" t="s">
        <v>68</v>
      </c>
      <c r="H402" s="85" t="s">
        <v>126</v>
      </c>
      <c r="I402" s="56"/>
      <c r="J402" s="22">
        <f>SUM(J403:J404)</f>
        <v>1050000</v>
      </c>
    </row>
    <row r="403" spans="1:10" ht="30">
      <c r="A403" s="8"/>
      <c r="B403" s="224"/>
      <c r="C403" s="224"/>
      <c r="D403" s="224"/>
      <c r="E403" s="224"/>
      <c r="F403" s="225"/>
      <c r="G403" s="29" t="s">
        <v>2</v>
      </c>
      <c r="H403" s="34" t="s">
        <v>0</v>
      </c>
      <c r="I403" s="28">
        <v>200</v>
      </c>
      <c r="J403" s="25">
        <v>50000</v>
      </c>
    </row>
    <row r="404" spans="1:10" ht="15">
      <c r="A404" s="8"/>
      <c r="B404" s="17"/>
      <c r="C404" s="17"/>
      <c r="D404" s="17"/>
      <c r="E404" s="17"/>
      <c r="F404" s="18"/>
      <c r="G404" s="29" t="s">
        <v>5</v>
      </c>
      <c r="H404" s="60" t="s">
        <v>0</v>
      </c>
      <c r="I404" s="28">
        <v>300</v>
      </c>
      <c r="J404" s="25">
        <v>1000000</v>
      </c>
    </row>
    <row r="405" spans="1:10" ht="15">
      <c r="A405" s="8"/>
      <c r="B405" s="17"/>
      <c r="C405" s="17"/>
      <c r="D405" s="17"/>
      <c r="E405" s="17"/>
      <c r="F405" s="18"/>
      <c r="G405" s="26" t="s">
        <v>66</v>
      </c>
      <c r="H405" s="85" t="s">
        <v>127</v>
      </c>
      <c r="I405" s="56"/>
      <c r="J405" s="22">
        <f>SUM(J406)</f>
        <v>3383400</v>
      </c>
    </row>
    <row r="406" spans="1:10" ht="75">
      <c r="A406" s="8"/>
      <c r="B406" s="17"/>
      <c r="C406" s="17"/>
      <c r="D406" s="17"/>
      <c r="E406" s="17"/>
      <c r="F406" s="18"/>
      <c r="G406" s="47" t="s">
        <v>3</v>
      </c>
      <c r="H406" s="85"/>
      <c r="I406" s="28">
        <v>100</v>
      </c>
      <c r="J406" s="22">
        <v>3383400</v>
      </c>
    </row>
    <row r="407" spans="1:10" ht="15">
      <c r="A407" s="8"/>
      <c r="B407" s="17"/>
      <c r="C407" s="17"/>
      <c r="D407" s="17"/>
      <c r="E407" s="17"/>
      <c r="F407" s="18"/>
      <c r="G407" s="121" t="s">
        <v>7</v>
      </c>
      <c r="H407" s="270" t="s">
        <v>128</v>
      </c>
      <c r="I407" s="56"/>
      <c r="J407" s="22">
        <f>SUM(J408:J410)</f>
        <v>53609339.770000003</v>
      </c>
    </row>
    <row r="408" spans="1:10" ht="75">
      <c r="A408" s="8"/>
      <c r="B408" s="17"/>
      <c r="C408" s="17"/>
      <c r="D408" s="17"/>
      <c r="E408" s="17"/>
      <c r="F408" s="18"/>
      <c r="G408" s="23" t="s">
        <v>3</v>
      </c>
      <c r="H408" s="270"/>
      <c r="I408" s="28">
        <v>100</v>
      </c>
      <c r="J408" s="22">
        <v>48096876.020000003</v>
      </c>
    </row>
    <row r="409" spans="1:10" ht="30">
      <c r="A409" s="8"/>
      <c r="B409" s="17"/>
      <c r="C409" s="17"/>
      <c r="D409" s="17"/>
      <c r="E409" s="17"/>
      <c r="F409" s="18"/>
      <c r="G409" s="29" t="s">
        <v>2</v>
      </c>
      <c r="H409" s="33" t="s">
        <v>0</v>
      </c>
      <c r="I409" s="28">
        <v>200</v>
      </c>
      <c r="J409" s="22">
        <v>5360663.75</v>
      </c>
    </row>
    <row r="410" spans="1:10" ht="15">
      <c r="A410" s="8"/>
      <c r="B410" s="17"/>
      <c r="C410" s="17"/>
      <c r="D410" s="17"/>
      <c r="E410" s="17"/>
      <c r="F410" s="18"/>
      <c r="G410" s="29" t="s">
        <v>1</v>
      </c>
      <c r="H410" s="33" t="s">
        <v>0</v>
      </c>
      <c r="I410" s="28">
        <v>800</v>
      </c>
      <c r="J410" s="22">
        <v>151800</v>
      </c>
    </row>
    <row r="411" spans="1:10" ht="30">
      <c r="A411" s="8"/>
      <c r="B411" s="17"/>
      <c r="C411" s="17"/>
      <c r="D411" s="17"/>
      <c r="E411" s="17"/>
      <c r="F411" s="18"/>
      <c r="G411" s="121" t="s">
        <v>67</v>
      </c>
      <c r="H411" s="77" t="s">
        <v>129</v>
      </c>
      <c r="I411" s="56"/>
      <c r="J411" s="22">
        <f>SUM(J412:J412)</f>
        <v>817694</v>
      </c>
    </row>
    <row r="412" spans="1:10" ht="75">
      <c r="A412" s="8"/>
      <c r="B412" s="17"/>
      <c r="C412" s="17"/>
      <c r="D412" s="17"/>
      <c r="E412" s="17"/>
      <c r="F412" s="18"/>
      <c r="G412" s="23" t="s">
        <v>3</v>
      </c>
      <c r="H412" s="77"/>
      <c r="I412" s="28">
        <v>100</v>
      </c>
      <c r="J412" s="22">
        <v>817694</v>
      </c>
    </row>
    <row r="413" spans="1:10" ht="46.5" customHeight="1">
      <c r="A413" s="8"/>
      <c r="B413" s="247"/>
      <c r="C413" s="247"/>
      <c r="D413" s="247"/>
      <c r="E413" s="247"/>
      <c r="F413" s="248"/>
      <c r="G413" s="29" t="s">
        <v>494</v>
      </c>
      <c r="H413" s="33" t="s">
        <v>495</v>
      </c>
      <c r="I413" s="24"/>
      <c r="J413" s="22">
        <f>SUM(J414:J416)</f>
        <v>354775</v>
      </c>
    </row>
    <row r="414" spans="1:10" ht="75">
      <c r="A414" s="8"/>
      <c r="B414" s="247"/>
      <c r="C414" s="247"/>
      <c r="D414" s="247"/>
      <c r="E414" s="247"/>
      <c r="F414" s="248"/>
      <c r="G414" s="23" t="s">
        <v>3</v>
      </c>
      <c r="H414" s="77"/>
      <c r="I414" s="28">
        <v>100</v>
      </c>
      <c r="J414" s="22">
        <v>200805</v>
      </c>
    </row>
    <row r="415" spans="1:10" ht="15">
      <c r="A415" s="8"/>
      <c r="B415" s="257"/>
      <c r="C415" s="257"/>
      <c r="D415" s="257"/>
      <c r="E415" s="257"/>
      <c r="F415" s="258"/>
      <c r="G415" s="29" t="s">
        <v>6</v>
      </c>
      <c r="H415" s="261"/>
      <c r="I415" s="24">
        <v>500</v>
      </c>
      <c r="J415" s="22">
        <v>110000</v>
      </c>
    </row>
    <row r="416" spans="1:10" ht="30">
      <c r="A416" s="8"/>
      <c r="B416" s="257"/>
      <c r="C416" s="257"/>
      <c r="D416" s="257"/>
      <c r="E416" s="257"/>
      <c r="F416" s="258"/>
      <c r="G416" s="29" t="s">
        <v>4</v>
      </c>
      <c r="H416" s="261"/>
      <c r="I416" s="24">
        <v>600</v>
      </c>
      <c r="J416" s="22">
        <v>43970</v>
      </c>
    </row>
    <row r="417" spans="1:10" ht="33" customHeight="1">
      <c r="A417" s="8"/>
      <c r="B417" s="222"/>
      <c r="C417" s="222"/>
      <c r="D417" s="222"/>
      <c r="E417" s="222"/>
      <c r="F417" s="223"/>
      <c r="G417" s="29" t="s">
        <v>467</v>
      </c>
      <c r="H417" s="33" t="s">
        <v>468</v>
      </c>
      <c r="I417" s="24"/>
      <c r="J417" s="22">
        <f>SUM(J418:J419)</f>
        <v>150000</v>
      </c>
    </row>
    <row r="418" spans="1:10" ht="75">
      <c r="A418" s="8"/>
      <c r="B418" s="222"/>
      <c r="C418" s="222"/>
      <c r="D418" s="222"/>
      <c r="E418" s="222"/>
      <c r="F418" s="223"/>
      <c r="G418" s="23" t="s">
        <v>3</v>
      </c>
      <c r="H418" s="77"/>
      <c r="I418" s="28">
        <v>100</v>
      </c>
      <c r="J418" s="22">
        <v>100000</v>
      </c>
    </row>
    <row r="419" spans="1:10" ht="15">
      <c r="A419" s="8"/>
      <c r="B419" s="222"/>
      <c r="C419" s="222"/>
      <c r="D419" s="222"/>
      <c r="E419" s="222"/>
      <c r="F419" s="223"/>
      <c r="G419" s="29" t="s">
        <v>6</v>
      </c>
      <c r="H419" s="21"/>
      <c r="I419" s="28">
        <v>500</v>
      </c>
      <c r="J419" s="22">
        <v>50000</v>
      </c>
    </row>
    <row r="420" spans="1:10" ht="35.25" customHeight="1">
      <c r="A420" s="8"/>
      <c r="B420" s="243"/>
      <c r="C420" s="243"/>
      <c r="D420" s="243"/>
      <c r="E420" s="243"/>
      <c r="F420" s="244"/>
      <c r="G420" s="29" t="s">
        <v>492</v>
      </c>
      <c r="H420" s="37" t="s">
        <v>493</v>
      </c>
      <c r="I420" s="24"/>
      <c r="J420" s="22">
        <f>SUM(J421:J423)</f>
        <v>1835000</v>
      </c>
    </row>
    <row r="421" spans="1:10" ht="75">
      <c r="A421" s="8"/>
      <c r="B421" s="243"/>
      <c r="C421" s="243"/>
      <c r="D421" s="243"/>
      <c r="E421" s="243"/>
      <c r="F421" s="244"/>
      <c r="G421" s="23" t="s">
        <v>3</v>
      </c>
      <c r="H421" s="77"/>
      <c r="I421" s="28">
        <v>100</v>
      </c>
      <c r="J421" s="22">
        <v>1249100</v>
      </c>
    </row>
    <row r="422" spans="1:10" ht="15">
      <c r="A422" s="8"/>
      <c r="B422" s="243"/>
      <c r="C422" s="243"/>
      <c r="D422" s="243"/>
      <c r="E422" s="243"/>
      <c r="F422" s="244"/>
      <c r="G422" s="29" t="s">
        <v>6</v>
      </c>
      <c r="H422" s="21"/>
      <c r="I422" s="28">
        <v>500</v>
      </c>
      <c r="J422" s="22">
        <v>390600</v>
      </c>
    </row>
    <row r="423" spans="1:10" ht="30">
      <c r="A423" s="8"/>
      <c r="B423" s="243"/>
      <c r="C423" s="243"/>
      <c r="D423" s="243"/>
      <c r="E423" s="243"/>
      <c r="F423" s="244"/>
      <c r="G423" s="29" t="s">
        <v>4</v>
      </c>
      <c r="H423" s="85"/>
      <c r="I423" s="28">
        <v>600</v>
      </c>
      <c r="J423" s="22">
        <v>195300</v>
      </c>
    </row>
    <row r="424" spans="1:10" ht="30">
      <c r="A424" s="8"/>
      <c r="B424" s="167"/>
      <c r="C424" s="167"/>
      <c r="D424" s="167"/>
      <c r="E424" s="167"/>
      <c r="F424" s="168"/>
      <c r="G424" s="62" t="s">
        <v>289</v>
      </c>
      <c r="H424" s="122" t="s">
        <v>368</v>
      </c>
      <c r="I424" s="24"/>
      <c r="J424" s="22">
        <f>SUM(J425:J425)</f>
        <v>3300000</v>
      </c>
    </row>
    <row r="425" spans="1:10" ht="15">
      <c r="A425" s="8"/>
      <c r="B425" s="167"/>
      <c r="C425" s="167"/>
      <c r="D425" s="167"/>
      <c r="E425" s="167"/>
      <c r="F425" s="168"/>
      <c r="G425" s="29" t="s">
        <v>5</v>
      </c>
      <c r="H425" s="158"/>
      <c r="I425" s="28">
        <v>300</v>
      </c>
      <c r="J425" s="25">
        <v>3300000</v>
      </c>
    </row>
    <row r="426" spans="1:10" ht="63" customHeight="1">
      <c r="A426" s="8"/>
      <c r="B426" s="17"/>
      <c r="C426" s="17"/>
      <c r="D426" s="17"/>
      <c r="E426" s="17"/>
      <c r="F426" s="18"/>
      <c r="G426" s="23" t="s">
        <v>357</v>
      </c>
      <c r="H426" s="33" t="s">
        <v>151</v>
      </c>
      <c r="I426" s="28"/>
      <c r="J426" s="22">
        <f>SUM(J427:J427)</f>
        <v>1830</v>
      </c>
    </row>
    <row r="427" spans="1:10" ht="30">
      <c r="A427" s="8"/>
      <c r="B427" s="17"/>
      <c r="C427" s="17"/>
      <c r="D427" s="17"/>
      <c r="E427" s="17"/>
      <c r="F427" s="18"/>
      <c r="G427" s="29" t="s">
        <v>2</v>
      </c>
      <c r="H427" s="33"/>
      <c r="I427" s="28">
        <v>200</v>
      </c>
      <c r="J427" s="22">
        <v>1830</v>
      </c>
    </row>
    <row r="428" spans="1:10" ht="48" customHeight="1">
      <c r="A428" s="8"/>
      <c r="B428" s="198"/>
      <c r="C428" s="198"/>
      <c r="D428" s="198"/>
      <c r="E428" s="198"/>
      <c r="F428" s="199"/>
      <c r="G428" s="29" t="s">
        <v>410</v>
      </c>
      <c r="H428" s="33" t="s">
        <v>411</v>
      </c>
      <c r="I428" s="28"/>
      <c r="J428" s="22">
        <f>SUM(J429:J430)</f>
        <v>1556475</v>
      </c>
    </row>
    <row r="429" spans="1:10" ht="75">
      <c r="A429" s="8"/>
      <c r="B429" s="198"/>
      <c r="C429" s="198"/>
      <c r="D429" s="198"/>
      <c r="E429" s="198"/>
      <c r="F429" s="199"/>
      <c r="G429" s="29" t="s">
        <v>3</v>
      </c>
      <c r="H429" s="33" t="s">
        <v>0</v>
      </c>
      <c r="I429" s="28">
        <v>100</v>
      </c>
      <c r="J429" s="22">
        <v>1517558</v>
      </c>
    </row>
    <row r="430" spans="1:10" ht="30">
      <c r="A430" s="8"/>
      <c r="B430" s="198"/>
      <c r="C430" s="198"/>
      <c r="D430" s="198"/>
      <c r="E430" s="198"/>
      <c r="F430" s="199"/>
      <c r="G430" s="29" t="s">
        <v>2</v>
      </c>
      <c r="H430" s="33"/>
      <c r="I430" s="28">
        <v>200</v>
      </c>
      <c r="J430" s="22">
        <v>38917</v>
      </c>
    </row>
    <row r="431" spans="1:10" ht="48.75" customHeight="1">
      <c r="A431" s="8"/>
      <c r="B431" s="17"/>
      <c r="C431" s="17"/>
      <c r="D431" s="17"/>
      <c r="E431" s="17"/>
      <c r="F431" s="18"/>
      <c r="G431" s="29" t="s">
        <v>358</v>
      </c>
      <c r="H431" s="77" t="s">
        <v>169</v>
      </c>
      <c r="I431" s="28"/>
      <c r="J431" s="22">
        <f>SUM(J432:J433)</f>
        <v>1779223</v>
      </c>
    </row>
    <row r="432" spans="1:10" ht="75">
      <c r="A432" s="8"/>
      <c r="B432" s="17"/>
      <c r="C432" s="17"/>
      <c r="D432" s="17"/>
      <c r="E432" s="17"/>
      <c r="F432" s="18"/>
      <c r="G432" s="29" t="s">
        <v>3</v>
      </c>
      <c r="H432" s="33" t="s">
        <v>0</v>
      </c>
      <c r="I432" s="28">
        <v>100</v>
      </c>
      <c r="J432" s="22">
        <v>1769223</v>
      </c>
    </row>
    <row r="433" spans="1:17" ht="30">
      <c r="A433" s="138"/>
      <c r="B433" s="17"/>
      <c r="C433" s="17"/>
      <c r="D433" s="17"/>
      <c r="E433" s="17"/>
      <c r="F433" s="18"/>
      <c r="G433" s="29" t="s">
        <v>2</v>
      </c>
      <c r="H433" s="85"/>
      <c r="I433" s="28">
        <v>200</v>
      </c>
      <c r="J433" s="22">
        <v>10000</v>
      </c>
      <c r="Q433" s="2" t="s">
        <v>318</v>
      </c>
    </row>
    <row r="434" spans="1:17" ht="36" customHeight="1">
      <c r="A434" s="138"/>
      <c r="B434" s="139"/>
      <c r="C434" s="139"/>
      <c r="D434" s="139"/>
      <c r="E434" s="139"/>
      <c r="F434" s="38"/>
      <c r="G434" s="29" t="s">
        <v>41</v>
      </c>
      <c r="H434" s="85" t="s">
        <v>170</v>
      </c>
      <c r="I434" s="28"/>
      <c r="J434" s="22">
        <f>SUM(J435:J436)</f>
        <v>30425</v>
      </c>
    </row>
    <row r="435" spans="1:17" ht="75">
      <c r="A435" s="138"/>
      <c r="B435" s="139"/>
      <c r="C435" s="139"/>
      <c r="D435" s="139"/>
      <c r="E435" s="139"/>
      <c r="F435" s="38"/>
      <c r="G435" s="29" t="s">
        <v>3</v>
      </c>
      <c r="H435" s="85"/>
      <c r="I435" s="28">
        <v>100</v>
      </c>
      <c r="J435" s="22">
        <v>22775</v>
      </c>
    </row>
    <row r="436" spans="1:17" ht="30">
      <c r="A436" s="138"/>
      <c r="B436" s="139"/>
      <c r="C436" s="139"/>
      <c r="D436" s="139"/>
      <c r="E436" s="139"/>
      <c r="F436" s="38"/>
      <c r="G436" s="29" t="s">
        <v>2</v>
      </c>
      <c r="H436" s="33" t="s">
        <v>0</v>
      </c>
      <c r="I436" s="28">
        <v>200</v>
      </c>
      <c r="J436" s="22">
        <v>7650</v>
      </c>
    </row>
    <row r="437" spans="1:17" ht="15">
      <c r="A437" s="138"/>
      <c r="B437" s="139"/>
      <c r="C437" s="139"/>
      <c r="D437" s="139"/>
      <c r="E437" s="139"/>
      <c r="F437" s="38"/>
      <c r="G437" s="9" t="s">
        <v>40</v>
      </c>
      <c r="H437" s="85"/>
      <c r="I437" s="28"/>
      <c r="J437" s="12">
        <f>SUM(J10+J93+J140+J162+J179+J230+J240+J273+J313+J351+J362+J385+J396+J225+J278+J367+J308+J130)</f>
        <v>1453904413.5599999</v>
      </c>
    </row>
    <row r="438" spans="1:17" ht="15">
      <c r="A438" s="138"/>
      <c r="B438" s="139"/>
      <c r="C438" s="139"/>
      <c r="D438" s="139"/>
      <c r="E438" s="139"/>
      <c r="F438" s="38"/>
      <c r="H438" s="33" t="s">
        <v>0</v>
      </c>
    </row>
    <row r="439" spans="1:17" ht="15">
      <c r="A439" s="3"/>
      <c r="B439" s="140"/>
      <c r="C439" s="140"/>
      <c r="D439" s="140"/>
      <c r="E439" s="140"/>
      <c r="F439" s="141"/>
      <c r="H439" s="142" t="s">
        <v>0</v>
      </c>
    </row>
  </sheetData>
  <mergeCells count="53">
    <mergeCell ref="B311:F311"/>
    <mergeCell ref="B310:F310"/>
    <mergeCell ref="B398:F398"/>
    <mergeCell ref="B345:F345"/>
    <mergeCell ref="B352:F352"/>
    <mergeCell ref="B351:F351"/>
    <mergeCell ref="B385:F385"/>
    <mergeCell ref="B364:F364"/>
    <mergeCell ref="B388:F388"/>
    <mergeCell ref="B387:F387"/>
    <mergeCell ref="B344:F344"/>
    <mergeCell ref="B314:F314"/>
    <mergeCell ref="B318:F318"/>
    <mergeCell ref="B315:F315"/>
    <mergeCell ref="B313:F313"/>
    <mergeCell ref="B319:F319"/>
    <mergeCell ref="B24:F24"/>
    <mergeCell ref="B28:F28"/>
    <mergeCell ref="B31:F31"/>
    <mergeCell ref="B79:F79"/>
    <mergeCell ref="B25:F25"/>
    <mergeCell ref="B26:F26"/>
    <mergeCell ref="B30:F30"/>
    <mergeCell ref="B93:F93"/>
    <mergeCell ref="B94:F94"/>
    <mergeCell ref="B277:F277"/>
    <mergeCell ref="B140:F140"/>
    <mergeCell ref="B187:F187"/>
    <mergeCell ref="B162:F162"/>
    <mergeCell ref="B196:F196"/>
    <mergeCell ref="B195:F195"/>
    <mergeCell ref="B197:F197"/>
    <mergeCell ref="B177:F177"/>
    <mergeCell ref="B178:F178"/>
    <mergeCell ref="B99:F99"/>
    <mergeCell ref="B179:F179"/>
    <mergeCell ref="B109:F109"/>
    <mergeCell ref="B111:F111"/>
    <mergeCell ref="B173:F173"/>
    <mergeCell ref="H1:J1"/>
    <mergeCell ref="B7:J7"/>
    <mergeCell ref="B10:F10"/>
    <mergeCell ref="G2:J2"/>
    <mergeCell ref="G3:J3"/>
    <mergeCell ref="H4:J4"/>
    <mergeCell ref="G5:J6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2024-10-22T07:19:58Z</cp:lastPrinted>
  <dcterms:created xsi:type="dcterms:W3CDTF">2013-10-18T09:34:20Z</dcterms:created>
  <dcterms:modified xsi:type="dcterms:W3CDTF">2024-10-22T12:14:06Z</dcterms:modified>
</cp:coreProperties>
</file>